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5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6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7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8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9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harts/chartEx10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1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harts/chartEx12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3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harts/chartEx14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5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ag1-my.sharepoint.com/personal/mvalverdev_mag_go_cr/Documents/Unidad de Planificación/SFE/Implementaciones/"/>
    </mc:Choice>
  </mc:AlternateContent>
  <xr:revisionPtr revIDLastSave="5" documentId="13_ncr:1_{80A226C1-1302-44EB-B0B5-687A20D188C1}" xr6:coauthVersionLast="47" xr6:coauthVersionMax="47" xr10:uidLastSave="{4903AB2A-B1D4-4992-B43E-164CCE16712F}"/>
  <bookViews>
    <workbookView xWindow="-110" yWindow="-110" windowWidth="19420" windowHeight="10300" firstSheet="4" activeTab="4" xr2:uid="{A862C810-92F6-4AED-8900-2DEC90681CF9}"/>
  </bookViews>
  <sheets>
    <sheet name="Base de datos promedios" sheetId="2" state="hidden" r:id="rId1"/>
    <sheet name="Tiempos (horas) Consolidado" sheetId="1" state="hidden" r:id="rId2"/>
    <sheet name="Captura de tiempos" sheetId="4" state="hidden" r:id="rId3"/>
    <sheet name="Gráficos" sheetId="6" state="hidden" r:id="rId4"/>
    <sheet name="Resumen Ejecutivo" sheetId="5" r:id="rId5"/>
  </sheets>
  <definedNames>
    <definedName name="_xlchart.v1.0" hidden="1">'Captura de tiempos'!$C$5:$CZ$5</definedName>
    <definedName name="_xlchart.v1.1" hidden="1">'Captura de tiempos'!$C$3:$CZ$3</definedName>
    <definedName name="_xlchart.v1.10" hidden="1">'Captura de tiempos'!$C$13:$CZ$13</definedName>
    <definedName name="_xlchart.v1.11" hidden="1">'Captura de tiempos'!$C$8:$CZ$8</definedName>
    <definedName name="_xlchart.v1.12" hidden="1">'Captura de tiempos'!$C$10:$CZ$10</definedName>
    <definedName name="_xlchart.v1.13" hidden="1">'Captura de tiempos'!$C$11:$CZ$11</definedName>
    <definedName name="_xlchart.v1.14" hidden="1">'Captura de tiempos'!$C$15:$CZ$15</definedName>
    <definedName name="_xlchart.v1.2" hidden="1">'Captura de tiempos'!$C$4:$CZ$4</definedName>
    <definedName name="_xlchart.v1.3" hidden="1">'Captura de tiempos'!$C$12:$CZ$12</definedName>
    <definedName name="_xlchart.v1.4" hidden="1">'Captura de tiempos'!$C$17:$CZ$17</definedName>
    <definedName name="_xlchart.v1.5" hidden="1">'Captura de tiempos'!$C$6:$CZ$6</definedName>
    <definedName name="_xlchart.v1.6" hidden="1">'Captura de tiempos'!$C$16:$CZ$16</definedName>
    <definedName name="_xlchart.v1.7" hidden="1">'Captura de tiempos'!$C$14:$CZ$14</definedName>
    <definedName name="_xlchart.v1.8" hidden="1">'Captura de tiempos'!$C$9:$CZ$9</definedName>
    <definedName name="_xlchart.v1.9" hidden="1">'Captura de tiempos'!$C$7:$CZ$7</definedName>
    <definedName name="SegmentaciónDeDatos_Región">#N/A</definedName>
    <definedName name="SegmentaciónDeDatos_Región1">#N/A</definedName>
  </definedNames>
  <calcPr calcId="191029"/>
  <pivotCaches>
    <pivotCache cacheId="0" r:id="rId6"/>
    <pivotCache cacheId="1" r:id="rId7"/>
    <pivotCache cacheId="2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2" i="5" l="1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41" i="5"/>
  <c r="DB4" i="4"/>
  <c r="DB5" i="4"/>
  <c r="DB6" i="4"/>
  <c r="DB7" i="4"/>
  <c r="DB8" i="4"/>
  <c r="DB9" i="4"/>
  <c r="DB10" i="4"/>
  <c r="DB11" i="4"/>
  <c r="DB12" i="4"/>
  <c r="DB13" i="4"/>
  <c r="DB14" i="4"/>
  <c r="DB15" i="4"/>
  <c r="DB16" i="4"/>
  <c r="DB17" i="4"/>
  <c r="DB3" i="4"/>
  <c r="DA3" i="4"/>
  <c r="DA4" i="4"/>
  <c r="DA5" i="4"/>
  <c r="DA6" i="4"/>
  <c r="DA7" i="4"/>
  <c r="DA8" i="4"/>
  <c r="DA9" i="4"/>
  <c r="DA10" i="4"/>
  <c r="DA11" i="4"/>
  <c r="DA12" i="4"/>
  <c r="DA13" i="4"/>
  <c r="DA14" i="4"/>
  <c r="DA15" i="4"/>
  <c r="DA16" i="4"/>
  <c r="DA17" i="4"/>
  <c r="E16" i="5"/>
  <c r="C3" i="6" s="1"/>
  <c r="E17" i="5"/>
  <c r="C4" i="6" s="1"/>
  <c r="E18" i="5"/>
  <c r="C5" i="6" s="1"/>
  <c r="E19" i="5"/>
  <c r="C6" i="6" s="1"/>
  <c r="E20" i="5"/>
  <c r="C7" i="6" s="1"/>
  <c r="E21" i="5"/>
  <c r="C8" i="6" s="1"/>
  <c r="E22" i="5"/>
  <c r="C9" i="6" s="1"/>
  <c r="E23" i="5"/>
  <c r="C10" i="6" s="1"/>
  <c r="E24" i="5"/>
  <c r="C11" i="6" s="1"/>
  <c r="E25" i="5"/>
  <c r="C12" i="6" s="1"/>
  <c r="E26" i="5"/>
  <c r="C13" i="6" s="1"/>
  <c r="E27" i="5"/>
  <c r="C14" i="6" s="1"/>
  <c r="E28" i="5"/>
  <c r="C15" i="6" s="1"/>
  <c r="E29" i="5"/>
  <c r="C16" i="6" s="1"/>
  <c r="E30" i="5"/>
  <c r="E15" i="5"/>
  <c r="C2" i="6" s="1"/>
  <c r="C18" i="5"/>
  <c r="C19" i="5"/>
  <c r="C23" i="5"/>
  <c r="C29" i="5"/>
  <c r="C28" i="5"/>
  <c r="C25" i="5"/>
  <c r="C27" i="5"/>
  <c r="C22" i="5"/>
  <c r="C17" i="5"/>
  <c r="C26" i="5"/>
  <c r="C21" i="5"/>
  <c r="C24" i="5"/>
  <c r="C15" i="5"/>
  <c r="C16" i="5"/>
  <c r="C20" i="5"/>
  <c r="M41" i="5" l="1"/>
  <c r="M51" i="5"/>
  <c r="M50" i="5"/>
  <c r="M54" i="5"/>
  <c r="M52" i="5"/>
  <c r="M49" i="5"/>
  <c r="M47" i="5"/>
  <c r="M53" i="5"/>
  <c r="M48" i="5"/>
  <c r="M46" i="5"/>
  <c r="M45" i="5"/>
  <c r="M44" i="5"/>
  <c r="M55" i="5"/>
  <c r="M43" i="5"/>
  <c r="M42" i="5"/>
  <c r="B13" i="6"/>
  <c r="B15" i="6"/>
  <c r="B6" i="6"/>
  <c r="B16" i="6"/>
  <c r="B4" i="6"/>
  <c r="B3" i="6"/>
  <c r="B14" i="6"/>
  <c r="B12" i="6"/>
  <c r="B11" i="6"/>
  <c r="B10" i="6"/>
  <c r="B9" i="6"/>
  <c r="B8" i="6"/>
  <c r="B7" i="6"/>
  <c r="B5" i="6"/>
  <c r="B2" i="6"/>
  <c r="K8" i="1"/>
  <c r="C32" i="2" l="1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2" i="2"/>
  <c r="K2" i="1"/>
  <c r="L2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L8" i="1"/>
  <c r="K7" i="1"/>
  <c r="L7" i="1" s="1"/>
  <c r="K6" i="1"/>
  <c r="L6" i="1" s="1"/>
  <c r="K5" i="1"/>
  <c r="L5" i="1" s="1"/>
  <c r="K4" i="1"/>
  <c r="L4" i="1" s="1"/>
  <c r="K3" i="1"/>
  <c r="L3" i="1" s="1"/>
  <c r="D2" i="2" l="1"/>
  <c r="D114" i="2"/>
  <c r="D106" i="2"/>
  <c r="D98" i="2"/>
  <c r="D90" i="2"/>
  <c r="D82" i="2"/>
  <c r="D74" i="2"/>
  <c r="D66" i="2"/>
  <c r="D58" i="2"/>
  <c r="D50" i="2"/>
  <c r="D42" i="2"/>
  <c r="D34" i="2"/>
  <c r="D26" i="2"/>
  <c r="D18" i="2"/>
  <c r="D10" i="2"/>
  <c r="D121" i="2"/>
  <c r="D113" i="2"/>
  <c r="D105" i="2"/>
  <c r="D97" i="2"/>
  <c r="D89" i="2"/>
  <c r="D81" i="2"/>
  <c r="D73" i="2"/>
  <c r="D65" i="2"/>
  <c r="D57" i="2"/>
  <c r="D49" i="2"/>
  <c r="D41" i="2"/>
  <c r="D33" i="2"/>
  <c r="D25" i="2"/>
  <c r="D17" i="2"/>
  <c r="D9" i="2"/>
  <c r="D120" i="2"/>
  <c r="D112" i="2"/>
  <c r="D104" i="2"/>
  <c r="D96" i="2"/>
  <c r="D88" i="2"/>
  <c r="D80" i="2"/>
  <c r="D72" i="2"/>
  <c r="D64" i="2"/>
  <c r="D56" i="2"/>
  <c r="D48" i="2"/>
  <c r="D40" i="2"/>
  <c r="D32" i="2"/>
  <c r="D24" i="2"/>
  <c r="D16" i="2"/>
  <c r="D8" i="2"/>
  <c r="D119" i="2"/>
  <c r="D111" i="2"/>
  <c r="D103" i="2"/>
  <c r="D95" i="2"/>
  <c r="D87" i="2"/>
  <c r="D79" i="2"/>
  <c r="D71" i="2"/>
  <c r="D63" i="2"/>
  <c r="D55" i="2"/>
  <c r="D47" i="2"/>
  <c r="D39" i="2"/>
  <c r="D31" i="2"/>
  <c r="D23" i="2"/>
  <c r="D15" i="2"/>
  <c r="D7" i="2"/>
  <c r="D118" i="2"/>
  <c r="D110" i="2"/>
  <c r="D102" i="2"/>
  <c r="D94" i="2"/>
  <c r="D86" i="2"/>
  <c r="D78" i="2"/>
  <c r="D70" i="2"/>
  <c r="D62" i="2"/>
  <c r="D54" i="2"/>
  <c r="D46" i="2"/>
  <c r="D38" i="2"/>
  <c r="D30" i="2"/>
  <c r="D22" i="2"/>
  <c r="D14" i="2"/>
  <c r="D6" i="2"/>
  <c r="D117" i="2"/>
  <c r="D109" i="2"/>
  <c r="D101" i="2"/>
  <c r="D93" i="2"/>
  <c r="D85" i="2"/>
  <c r="D77" i="2"/>
  <c r="D69" i="2"/>
  <c r="D61" i="2"/>
  <c r="D53" i="2"/>
  <c r="D45" i="2"/>
  <c r="D37" i="2"/>
  <c r="D29" i="2"/>
  <c r="D21" i="2"/>
  <c r="D13" i="2"/>
  <c r="D5" i="2"/>
  <c r="D116" i="2"/>
  <c r="D108" i="2"/>
  <c r="D100" i="2"/>
  <c r="D92" i="2"/>
  <c r="D84" i="2"/>
  <c r="D76" i="2"/>
  <c r="D68" i="2"/>
  <c r="D60" i="2"/>
  <c r="D52" i="2"/>
  <c r="D44" i="2"/>
  <c r="D36" i="2"/>
  <c r="D28" i="2"/>
  <c r="D20" i="2"/>
  <c r="D12" i="2"/>
  <c r="D4" i="2"/>
  <c r="D115" i="2"/>
  <c r="D107" i="2"/>
  <c r="D99" i="2"/>
  <c r="D91" i="2"/>
  <c r="D83" i="2"/>
  <c r="D75" i="2"/>
  <c r="D67" i="2"/>
  <c r="D59" i="2"/>
  <c r="D51" i="2"/>
  <c r="D43" i="2"/>
  <c r="D35" i="2"/>
  <c r="D27" i="2"/>
  <c r="D19" i="2"/>
  <c r="D11" i="2"/>
  <c r="D3" i="2"/>
</calcChain>
</file>

<file path=xl/sharedStrings.xml><?xml version="1.0" encoding="utf-8"?>
<sst xmlns="http://schemas.openxmlformats.org/spreadsheetml/2006/main" count="963" uniqueCount="158">
  <si>
    <t>Actividad</t>
  </si>
  <si>
    <t>Central Oriental</t>
  </si>
  <si>
    <t>Pacífico Central</t>
  </si>
  <si>
    <t>Huetar Norte</t>
  </si>
  <si>
    <t>Central Occidental</t>
  </si>
  <si>
    <t>Central Sur</t>
  </si>
  <si>
    <t>Huetar Caribe</t>
  </si>
  <si>
    <t>Brunca</t>
  </si>
  <si>
    <t>Inspección de establecimientos para la vigilancia y control de plagas</t>
  </si>
  <si>
    <t>Inspección de rastrojos de cultivos</t>
  </si>
  <si>
    <t>Atención de denuncias fitosanitarias</t>
  </si>
  <si>
    <t>Muestreo general de plagas en estaciones de vigilancia fitosanitaria</t>
  </si>
  <si>
    <t>Trampeos para monitoreo de plagas</t>
  </si>
  <si>
    <t>Aplicación de medidas técnicas y administrativas para el control de plagas</t>
  </si>
  <si>
    <t>Prediagnóstico de plagas</t>
  </si>
  <si>
    <t>Inspección de viveros</t>
  </si>
  <si>
    <t>Inspección de empacadoras de productos de exportación</t>
  </si>
  <si>
    <t>Muestreo de vegetales para LMR</t>
  </si>
  <si>
    <t>Seguimiento a los no cumplimientos de LMR</t>
  </si>
  <si>
    <t>Charlas en temas de Buenas Prácticas Agrícolas</t>
  </si>
  <si>
    <t>Participación en reuniones técnicas</t>
  </si>
  <si>
    <t>Atención de consultas</t>
  </si>
  <si>
    <t>Certificación de tratamientos de exportación</t>
  </si>
  <si>
    <t>NA</t>
  </si>
  <si>
    <t>Región</t>
  </si>
  <si>
    <t>Tiempo medio (horas)</t>
  </si>
  <si>
    <t>Chorotega</t>
  </si>
  <si>
    <t>Tiempo medio (cronómetro)</t>
  </si>
  <si>
    <t>Valores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</si>
  <si>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</si>
  <si>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</si>
  <si>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</si>
  <si>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</si>
  <si>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</si>
  <si>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</si>
  <si>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</si>
  <si>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</si>
  <si>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</si>
  <si>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</si>
  <si>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</si>
  <si>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</si>
  <si>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</si>
  <si>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</si>
  <si>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</si>
  <si>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</si>
  <si>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</si>
  <si>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Columna18</t>
  </si>
  <si>
    <t>Columna19</t>
  </si>
  <si>
    <t>Columna20</t>
  </si>
  <si>
    <t>Columna21</t>
  </si>
  <si>
    <t>Columna22</t>
  </si>
  <si>
    <t>Columna23</t>
  </si>
  <si>
    <t>Columna24</t>
  </si>
  <si>
    <t>Columna25</t>
  </si>
  <si>
    <t>Columna26</t>
  </si>
  <si>
    <t>Columna27</t>
  </si>
  <si>
    <t>Columna28</t>
  </si>
  <si>
    <t>Columna29</t>
  </si>
  <si>
    <t>Columna30</t>
  </si>
  <si>
    <t>Columna31</t>
  </si>
  <si>
    <t>Columna32</t>
  </si>
  <si>
    <t>Columna33</t>
  </si>
  <si>
    <t>Columna34</t>
  </si>
  <si>
    <t>Columna35</t>
  </si>
  <si>
    <t>Columna36</t>
  </si>
  <si>
    <t>Columna37</t>
  </si>
  <si>
    <t>Columna38</t>
  </si>
  <si>
    <t>Columna39</t>
  </si>
  <si>
    <t>Columna40</t>
  </si>
  <si>
    <t>Columna41</t>
  </si>
  <si>
    <t>Columna42</t>
  </si>
  <si>
    <t>Columna43</t>
  </si>
  <si>
    <t>Columna44</t>
  </si>
  <si>
    <t>Columna45</t>
  </si>
  <si>
    <t>Columna46</t>
  </si>
  <si>
    <t>Columna47</t>
  </si>
  <si>
    <t>Columna48</t>
  </si>
  <si>
    <t>Columna49</t>
  </si>
  <si>
    <t>Columna50</t>
  </si>
  <si>
    <t>Columna51</t>
  </si>
  <si>
    <t>Columna52</t>
  </si>
  <si>
    <t>Columna53</t>
  </si>
  <si>
    <t>Columna54</t>
  </si>
  <si>
    <t>Columna55</t>
  </si>
  <si>
    <t>Columna56</t>
  </si>
  <si>
    <t>Columna57</t>
  </si>
  <si>
    <t>Columna58</t>
  </si>
  <si>
    <t>Columna59</t>
  </si>
  <si>
    <t>Columna60</t>
  </si>
  <si>
    <t>Columna61</t>
  </si>
  <si>
    <t>Columna62</t>
  </si>
  <si>
    <t>Columna63</t>
  </si>
  <si>
    <t>Columna64</t>
  </si>
  <si>
    <t>Columna65</t>
  </si>
  <si>
    <t>Columna66</t>
  </si>
  <si>
    <t>Columna67</t>
  </si>
  <si>
    <t>Columna68</t>
  </si>
  <si>
    <t>Columna69</t>
  </si>
  <si>
    <t>Columna70</t>
  </si>
  <si>
    <t>Columna71</t>
  </si>
  <si>
    <t>Columna72</t>
  </si>
  <si>
    <t>Columna73</t>
  </si>
  <si>
    <t>Columna74</t>
  </si>
  <si>
    <t>Columna75</t>
  </si>
  <si>
    <t>Columna76</t>
  </si>
  <si>
    <t>Columna77</t>
  </si>
  <si>
    <t>Columna78</t>
  </si>
  <si>
    <t>Columna79</t>
  </si>
  <si>
    <t>Columna80</t>
  </si>
  <si>
    <t>Columna81</t>
  </si>
  <si>
    <t>Columna82</t>
  </si>
  <si>
    <t>Columna83</t>
  </si>
  <si>
    <t>Columna84</t>
  </si>
  <si>
    <t>Columna85</t>
  </si>
  <si>
    <t>Columna86</t>
  </si>
  <si>
    <t>Columna87</t>
  </si>
  <si>
    <t>Columna88</t>
  </si>
  <si>
    <t>Columna89</t>
  </si>
  <si>
    <t>Columna90</t>
  </si>
  <si>
    <t>Columna91</t>
  </si>
  <si>
    <t>Columna92</t>
  </si>
  <si>
    <t>Columna93</t>
  </si>
  <si>
    <t>Columna94</t>
  </si>
  <si>
    <t>Columna95</t>
  </si>
  <si>
    <t>Columna96</t>
  </si>
  <si>
    <t>Columna97</t>
  </si>
  <si>
    <t>Columna98</t>
  </si>
  <si>
    <t>Columna99</t>
  </si>
  <si>
    <t>Columna100</t>
  </si>
  <si>
    <t>Columna101</t>
  </si>
  <si>
    <t>Columna102</t>
  </si>
  <si>
    <t>Columna103</t>
  </si>
  <si>
    <t>General (horas)</t>
  </si>
  <si>
    <t>General</t>
  </si>
  <si>
    <t>Etiquetas de fila</t>
  </si>
  <si>
    <t>Total general</t>
  </si>
  <si>
    <t>Promedio de General (horas)</t>
  </si>
  <si>
    <t>Promedio de Huetar Norte</t>
  </si>
  <si>
    <t>Promedio de Tiempo medio (horas)</t>
  </si>
  <si>
    <t>Tiempo medio general (horas)</t>
  </si>
  <si>
    <t>Promedio de Central Oriental</t>
  </si>
  <si>
    <t>Promedio de Pacífico Central</t>
  </si>
  <si>
    <t>Promedio de Brunca</t>
  </si>
  <si>
    <t>Promedio de Huetar Caribe</t>
  </si>
  <si>
    <t>Promedio de Central Sur</t>
  </si>
  <si>
    <t>Promedio de Central Occidental</t>
  </si>
  <si>
    <t>Promedio de Chorotega</t>
  </si>
  <si>
    <t>T medio</t>
  </si>
  <si>
    <t>T medio general</t>
  </si>
  <si>
    <t>Etiquetas de columna</t>
  </si>
  <si>
    <t>Tiempo mínimo</t>
  </si>
  <si>
    <t>Tiempo máximo</t>
  </si>
  <si>
    <t>Tiempo medio</t>
  </si>
  <si>
    <t>TMIN</t>
  </si>
  <si>
    <t>TMAX</t>
  </si>
  <si>
    <t>RESULTADOS FINALES</t>
  </si>
  <si>
    <t>Estudio de tiempos en operaciones regionales del Servicio Fitosanitario del Estado</t>
  </si>
  <si>
    <t>UNIDAD DE PLANIFICACIÓN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</si>
</sst>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6"/>
      <color theme="4" tint="-0.499984740745262"/>
      <name val="Verdana"/>
      <family val="2"/>
    </font>
    <font>
      <b/>
      <sz val="14"/>
      <color theme="4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/>
      <right style="dashDotDot">
        <color theme="7" tint="-0.24994659260841701"/>
      </right>
      <top style="dashDotDot">
        <color theme="7" tint="-0.24994659260841701"/>
      </top>
      <bottom style="dashDotDot">
        <color theme="7" tint="-0.2499465926084170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" xfId="0" quotePrefix="1" applyNumberForma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2" fontId="0" fillId="0" borderId="8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11" xfId="0" applyFont="1" applyFill="1" applyBorder="1" applyAlignment="1">
      <alignment horizontal="left"/>
    </xf>
    <xf numFmtId="2" fontId="3" fillId="3" borderId="11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NumberFormat="1" applyFill="1"/>
    <xf numFmtId="2" fontId="0" fillId="3" borderId="0" xfId="0" applyNumberFormat="1" applyFill="1"/>
    <xf numFmtId="0" fontId="3" fillId="3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3" fillId="3" borderId="11" xfId="0" applyFont="1" applyFill="1" applyBorder="1"/>
    <xf numFmtId="20" fontId="3" fillId="3" borderId="11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1">
    <cellStyle name="Normal" xfId="0" builtinId="0"/>
  </cellStyles>
  <dxfs count="154"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border>
        <left style="thin">
          <color theme="7" tint="-0.24994659260841701"/>
        </left>
        <right style="thin">
          <color theme="7" tint="-0.24994659260841701"/>
        </right>
        <top style="thin">
          <color theme="7" tint="-0.24994659260841701"/>
        </top>
        <bottom style="thin">
          <color theme="7" tint="-0.24994659260841701"/>
        </bottom>
        <vertical style="thin">
          <color theme="7" tint="-0.24994659260841701"/>
        </vertical>
        <horizontal style="thin">
          <color theme="7" tint="-0.24994659260841701"/>
        </horizontal>
      </border>
    </dxf>
    <dxf>
      <border>
        <left style="thin">
          <color theme="7" tint="-0.24994659260841701"/>
        </left>
        <right style="thin">
          <color theme="7" tint="-0.24994659260841701"/>
        </right>
        <top style="thin">
          <color theme="7" tint="-0.24994659260841701"/>
        </top>
        <bottom style="thin">
          <color theme="7" tint="-0.24994659260841701"/>
        </bottom>
        <vertical style="thin">
          <color theme="7" tint="-0.24994659260841701"/>
        </vertical>
        <horizontal style="thin">
          <color theme="7" tint="-0.24994659260841701"/>
        </horizontal>
      </border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alignment horizontal="center"/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5" formatCode="hh:mm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[Tiempos consolidado.xlsx]Tiempos (horas) Consolidado!TablaDinámica6</c:name>
    <c:fmtId val="19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'Tiempos (horas) Consolidado'!$Q$20</c:f>
              <c:strCache>
                <c:ptCount val="1"/>
                <c:pt idx="0">
                  <c:v>Promedio de Central Oriental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'Tiempos (horas) Consolidado'!$P$21:$P$36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'Tiempos (horas) Consolidado'!$Q$21:$Q$36</c:f>
              <c:numCache>
                <c:formatCode>General</c:formatCode>
                <c:ptCount val="15"/>
                <c:pt idx="0">
                  <c:v>1.6885937500000001</c:v>
                </c:pt>
                <c:pt idx="1">
                  <c:v>1.2419642857142859</c:v>
                </c:pt>
                <c:pt idx="2">
                  <c:v>2.5040972222222222</c:v>
                </c:pt>
                <c:pt idx="3">
                  <c:v>1.5715625000000002</c:v>
                </c:pt>
                <c:pt idx="4">
                  <c:v>2.3183333333333334</c:v>
                </c:pt>
                <c:pt idx="5">
                  <c:v>1.3597916666666667</c:v>
                </c:pt>
                <c:pt idx="6">
                  <c:v>1.152797619047619</c:v>
                </c:pt>
                <c:pt idx="7">
                  <c:v>1.5046875000000002</c:v>
                </c:pt>
                <c:pt idx="8">
                  <c:v>1.3566071428571429</c:v>
                </c:pt>
                <c:pt idx="9">
                  <c:v>0.8247916666666667</c:v>
                </c:pt>
                <c:pt idx="10">
                  <c:v>1.1957249999999999</c:v>
                </c:pt>
                <c:pt idx="11">
                  <c:v>4.0125000000000002</c:v>
                </c:pt>
                <c:pt idx="12">
                  <c:v>1.6540416666666666</c:v>
                </c:pt>
                <c:pt idx="13">
                  <c:v>1.1687202380952384</c:v>
                </c:pt>
                <c:pt idx="14">
                  <c:v>0.92881944444444442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4-4114-AFBE-8DDDD15F6A71}"/>
            </c:ext>
          </c:extLst>
        </c:ser>
        <c:ser>
          <c:idx val="1"/>
          <c:order val="1"/>
          <c:tx>
            <c:strRef>
              <c:f>'Tiempos (horas) Consolidado'!$R$20</c:f>
              <c:strCache>
                <c:ptCount val="1"/>
                <c:pt idx="0">
                  <c:v>Promedio de Pacífico Central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'Tiempos (horas) Consolidado'!$P$21:$P$36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'Tiempos (horas) Consolidado'!$R$21:$R$36</c:f>
              <c:numCache>
                <c:formatCode>General</c:formatCode>
                <c:ptCount val="15"/>
                <c:pt idx="0">
                  <c:v>2.0359722222222221</c:v>
                </c:pt>
                <c:pt idx="1">
                  <c:v>1.709027777777778</c:v>
                </c:pt>
                <c:pt idx="2">
                  <c:v>2.0359722222222221</c:v>
                </c:pt>
                <c:pt idx="3">
                  <c:v>#N/A</c:v>
                </c:pt>
                <c:pt idx="4">
                  <c:v>3.21</c:v>
                </c:pt>
                <c:pt idx="5">
                  <c:v>2.14</c:v>
                </c:pt>
                <c:pt idx="6">
                  <c:v>1.3820833333333336</c:v>
                </c:pt>
                <c:pt idx="7">
                  <c:v>1.4340972222222221</c:v>
                </c:pt>
                <c:pt idx="8">
                  <c:v>1.6347222222222222</c:v>
                </c:pt>
                <c:pt idx="9">
                  <c:v>1.1591666666666667</c:v>
                </c:pt>
                <c:pt idx="10">
                  <c:v>1.1294444444444445</c:v>
                </c:pt>
                <c:pt idx="11">
                  <c:v>3.21</c:v>
                </c:pt>
                <c:pt idx="12">
                  <c:v>2.1697222222222221</c:v>
                </c:pt>
                <c:pt idx="13">
                  <c:v>2.6750000000000003</c:v>
                </c:pt>
                <c:pt idx="14">
                  <c:v>0.3938194444444445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04-4114-AFBE-8DDDD15F6A71}"/>
            </c:ext>
          </c:extLst>
        </c:ser>
        <c:ser>
          <c:idx val="2"/>
          <c:order val="2"/>
          <c:tx>
            <c:strRef>
              <c:f>'Tiempos (horas) Consolidado'!$S$20</c:f>
              <c:strCache>
                <c:ptCount val="1"/>
                <c:pt idx="0">
                  <c:v>Promedio de Brunca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'Tiempos (horas) Consolidado'!$P$21:$P$36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'Tiempos (horas) Consolidado'!$S$21:$S$36</c:f>
              <c:numCache>
                <c:formatCode>General</c:formatCode>
                <c:ptCount val="15"/>
                <c:pt idx="0">
                  <c:v>2.0954166666666669</c:v>
                </c:pt>
                <c:pt idx="1">
                  <c:v>1.1814583333333335</c:v>
                </c:pt>
                <c:pt idx="2">
                  <c:v>3.0316666666666667</c:v>
                </c:pt>
                <c:pt idx="3">
                  <c:v>3.8341666666666665</c:v>
                </c:pt>
                <c:pt idx="4">
                  <c:v>2.3183333333333334</c:v>
                </c:pt>
                <c:pt idx="5">
                  <c:v>#N/A</c:v>
                </c:pt>
                <c:pt idx="6">
                  <c:v>2.9425000000000003</c:v>
                </c:pt>
                <c:pt idx="7">
                  <c:v>2.4966666666666666</c:v>
                </c:pt>
                <c:pt idx="8">
                  <c:v>2.6750000000000003</c:v>
                </c:pt>
                <c:pt idx="9">
                  <c:v>1.4712500000000002</c:v>
                </c:pt>
                <c:pt idx="10">
                  <c:v>2.4075000000000002</c:v>
                </c:pt>
                <c:pt idx="11">
                  <c:v>3.0316666666666667</c:v>
                </c:pt>
                <c:pt idx="12">
                  <c:v>0.80249999999999999</c:v>
                </c:pt>
                <c:pt idx="13">
                  <c:v>2.1845833333333338</c:v>
                </c:pt>
                <c:pt idx="14">
                  <c:v>1.3152083333333335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04-4114-AFBE-8DDDD15F6A71}"/>
            </c:ext>
          </c:extLst>
        </c:ser>
        <c:ser>
          <c:idx val="3"/>
          <c:order val="3"/>
          <c:tx>
            <c:strRef>
              <c:f>'Tiempos (horas) Consolidado'!$T$20</c:f>
              <c:strCache>
                <c:ptCount val="1"/>
                <c:pt idx="0">
                  <c:v>Promedio de Huetar Norte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'Tiempos (horas) Consolidado'!$P$21:$P$36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'Tiempos (horas) Consolidado'!$T$21:$T$36</c:f>
              <c:numCache>
                <c:formatCode>General</c:formatCode>
                <c:ptCount val="15"/>
                <c:pt idx="0">
                  <c:v>2.3183333333333334</c:v>
                </c:pt>
                <c:pt idx="1">
                  <c:v>1.0997222222222223</c:v>
                </c:pt>
                <c:pt idx="2">
                  <c:v>1.9913888888888893</c:v>
                </c:pt>
                <c:pt idx="3">
                  <c:v>3.8787500000000001</c:v>
                </c:pt>
                <c:pt idx="4">
                  <c:v>1.5604166666666668</c:v>
                </c:pt>
                <c:pt idx="5">
                  <c:v>1.9022222222222223</c:v>
                </c:pt>
                <c:pt idx="6">
                  <c:v>2.2180208333333331</c:v>
                </c:pt>
                <c:pt idx="7">
                  <c:v>3.5443750000000001</c:v>
                </c:pt>
                <c:pt idx="8">
                  <c:v>1.7833333333333334</c:v>
                </c:pt>
                <c:pt idx="9">
                  <c:v>1.1220138888888891</c:v>
                </c:pt>
                <c:pt idx="10">
                  <c:v>3.21</c:v>
                </c:pt>
                <c:pt idx="11">
                  <c:v>#N/A</c:v>
                </c:pt>
                <c:pt idx="12">
                  <c:v>#N/A</c:v>
                </c:pt>
                <c:pt idx="13">
                  <c:v>1.2037500000000001</c:v>
                </c:pt>
                <c:pt idx="14">
                  <c:v>0.44583333333333336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04-4114-AFBE-8DDDD15F6A71}"/>
            </c:ext>
          </c:extLst>
        </c:ser>
        <c:ser>
          <c:idx val="4"/>
          <c:order val="4"/>
          <c:tx>
            <c:strRef>
              <c:f>'Tiempos (horas) Consolidado'!$U$20</c:f>
              <c:strCache>
                <c:ptCount val="1"/>
                <c:pt idx="0">
                  <c:v>Promedio de Huetar Caribe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'Tiempos (horas) Consolidado'!$P$21:$P$36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'Tiempos (horas) Consolidado'!$U$21:$U$36</c:f>
              <c:numCache>
                <c:formatCode>General</c:formatCode>
                <c:ptCount val="15"/>
                <c:pt idx="0">
                  <c:v>2.4372222222222222</c:v>
                </c:pt>
                <c:pt idx="1">
                  <c:v>1.1628819444444445</c:v>
                </c:pt>
                <c:pt idx="2">
                  <c:v>3.8787499999999997</c:v>
                </c:pt>
                <c:pt idx="3">
                  <c:v>#N/A</c:v>
                </c:pt>
                <c:pt idx="4">
                  <c:v>3.21</c:v>
                </c:pt>
                <c:pt idx="5">
                  <c:v>2.3480555555555558</c:v>
                </c:pt>
                <c:pt idx="6">
                  <c:v>2.0508333333333333</c:v>
                </c:pt>
                <c:pt idx="7">
                  <c:v>3.4329166666666664</c:v>
                </c:pt>
                <c:pt idx="8">
                  <c:v>2.6750000000000003</c:v>
                </c:pt>
                <c:pt idx="9">
                  <c:v>2.14</c:v>
                </c:pt>
                <c:pt idx="10">
                  <c:v>2.526388888888889</c:v>
                </c:pt>
                <c:pt idx="11">
                  <c:v>#N/A</c:v>
                </c:pt>
                <c:pt idx="12">
                  <c:v>#N/A</c:v>
                </c:pt>
                <c:pt idx="13">
                  <c:v>2.6750000000000003</c:v>
                </c:pt>
                <c:pt idx="14">
                  <c:v>1.8056249999999998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04-4114-AFBE-8DDDD15F6A71}"/>
            </c:ext>
          </c:extLst>
        </c:ser>
        <c:ser>
          <c:idx val="5"/>
          <c:order val="5"/>
          <c:tx>
            <c:strRef>
              <c:f>'Tiempos (horas) Consolidado'!$V$20</c:f>
              <c:strCache>
                <c:ptCount val="1"/>
                <c:pt idx="0">
                  <c:v>Promedio de Central Sur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'Tiempos (horas) Consolidado'!$P$21:$P$36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'Tiempos (horas) Consolidado'!$V$21:$V$36</c:f>
              <c:numCache>
                <c:formatCode>General</c:formatCode>
                <c:ptCount val="15"/>
                <c:pt idx="0">
                  <c:v>1.4638194444444443</c:v>
                </c:pt>
                <c:pt idx="1">
                  <c:v>1.0328472222222225</c:v>
                </c:pt>
                <c:pt idx="2">
                  <c:v>0.80249999999999999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1.1591666666666667</c:v>
                </c:pt>
                <c:pt idx="7">
                  <c:v>#N/A</c:v>
                </c:pt>
                <c:pt idx="8">
                  <c:v>1.605</c:v>
                </c:pt>
                <c:pt idx="9">
                  <c:v>1.0848611111111111</c:v>
                </c:pt>
                <c:pt idx="10">
                  <c:v>1.1591666666666669</c:v>
                </c:pt>
                <c:pt idx="11">
                  <c:v>1.8725000000000001</c:v>
                </c:pt>
                <c:pt idx="12">
                  <c:v>#N/A</c:v>
                </c:pt>
                <c:pt idx="13">
                  <c:v>1.5084027777777778</c:v>
                </c:pt>
                <c:pt idx="14">
                  <c:v>0.68361111111111106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04-4114-AFBE-8DDDD15F6A71}"/>
            </c:ext>
          </c:extLst>
        </c:ser>
        <c:ser>
          <c:idx val="6"/>
          <c:order val="6"/>
          <c:tx>
            <c:strRef>
              <c:f>'Tiempos (horas) Consolidado'!$W$20</c:f>
              <c:strCache>
                <c:ptCount val="1"/>
                <c:pt idx="0">
                  <c:v>Promedio de Central Occidental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'Tiempos (horas) Consolidado'!$P$21:$P$36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'Tiempos (horas) Consolidado'!$W$21:$W$36</c:f>
              <c:numCache>
                <c:formatCode>General</c:formatCode>
                <c:ptCount val="15"/>
                <c:pt idx="0">
                  <c:v>3.0316666666666672</c:v>
                </c:pt>
                <c:pt idx="1">
                  <c:v>1.5455555555555556</c:v>
                </c:pt>
                <c:pt idx="2">
                  <c:v>2.7344444444444442</c:v>
                </c:pt>
                <c:pt idx="3">
                  <c:v>2.9425000000000003</c:v>
                </c:pt>
                <c:pt idx="4">
                  <c:v>2.8756250000000003</c:v>
                </c:pt>
                <c:pt idx="5">
                  <c:v>2.0508333333333337</c:v>
                </c:pt>
                <c:pt idx="6">
                  <c:v>1.4415277777777777</c:v>
                </c:pt>
                <c:pt idx="7">
                  <c:v>2.14</c:v>
                </c:pt>
                <c:pt idx="8">
                  <c:v>2.1053240740740744</c:v>
                </c:pt>
                <c:pt idx="9">
                  <c:v>1.9839583333333333</c:v>
                </c:pt>
                <c:pt idx="10">
                  <c:v>1.73875</c:v>
                </c:pt>
                <c:pt idx="11">
                  <c:v>3.5109375000000003</c:v>
                </c:pt>
                <c:pt idx="12">
                  <c:v>2.5660185185185189</c:v>
                </c:pt>
                <c:pt idx="13">
                  <c:v>1.8873611111111113</c:v>
                </c:pt>
                <c:pt idx="14">
                  <c:v>0.59815972222222225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04-4114-AFBE-8DDDD15F6A71}"/>
            </c:ext>
          </c:extLst>
        </c:ser>
        <c:ser>
          <c:idx val="7"/>
          <c:order val="7"/>
          <c:tx>
            <c:strRef>
              <c:f>'Tiempos (horas) Consolidado'!$X$20</c:f>
              <c:strCache>
                <c:ptCount val="1"/>
                <c:pt idx="0">
                  <c:v>Promedio de Chorotega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'Tiempos (horas) Consolidado'!$P$21:$P$36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'Tiempos (horas) Consolidado'!$X$21:$X$36</c:f>
              <c:numCache>
                <c:formatCode>General</c:formatCode>
                <c:ptCount val="15"/>
                <c:pt idx="0">
                  <c:v>2.0805555555555557</c:v>
                </c:pt>
                <c:pt idx="1">
                  <c:v>1.3256111111111113</c:v>
                </c:pt>
                <c:pt idx="2">
                  <c:v>2.9202083333333335</c:v>
                </c:pt>
                <c:pt idx="3">
                  <c:v>3.1877083333333331</c:v>
                </c:pt>
                <c:pt idx="4">
                  <c:v>2.996</c:v>
                </c:pt>
                <c:pt idx="5">
                  <c:v>11.270666666666667</c:v>
                </c:pt>
                <c:pt idx="6">
                  <c:v>2.1905277777777781</c:v>
                </c:pt>
                <c:pt idx="7">
                  <c:v>1.9393750000000001</c:v>
                </c:pt>
                <c:pt idx="8">
                  <c:v>1.605</c:v>
                </c:pt>
                <c:pt idx="9">
                  <c:v>1.3672222222222223</c:v>
                </c:pt>
                <c:pt idx="10">
                  <c:v>2.6972916666666671</c:v>
                </c:pt>
                <c:pt idx="11">
                  <c:v>3.7806666666666664</c:v>
                </c:pt>
                <c:pt idx="12">
                  <c:v>2.3183333333333334</c:v>
                </c:pt>
                <c:pt idx="13">
                  <c:v>1.7179444444444447</c:v>
                </c:pt>
                <c:pt idx="14">
                  <c:v>3.4388611111111111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04-4114-AFBE-8DDDD15F6A71}"/>
            </c:ext>
          </c:extLst>
        </c:ser>
        <c:ser>
          <c:idx val="8"/>
          <c:order val="8"/>
          <c:tx>
            <c:strRef>
              <c:f>'Tiempos (horas) Consolidado'!$Y$20</c:f>
              <c:strCache>
                <c:ptCount val="1"/>
                <c:pt idx="0">
                  <c:v>Promedio de General (horas)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'Tiempos (horas) Consolidado'!$P$21:$P$36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'Tiempos (horas) Consolidado'!$Y$21:$Y$36</c:f>
              <c:numCache>
                <c:formatCode>General</c:formatCode>
                <c:ptCount val="15"/>
                <c:pt idx="0">
                  <c:v>2.1439474826388887</c:v>
                </c:pt>
                <c:pt idx="1">
                  <c:v>1.2873835565476193</c:v>
                </c:pt>
                <c:pt idx="2">
                  <c:v>2.4873784722222223</c:v>
                </c:pt>
                <c:pt idx="3">
                  <c:v>3.0829375000000003</c:v>
                </c:pt>
                <c:pt idx="4">
                  <c:v>2.6412440476190477</c:v>
                </c:pt>
                <c:pt idx="5">
                  <c:v>3.5119282407407408</c:v>
                </c:pt>
                <c:pt idx="6">
                  <c:v>1.8171821676587303</c:v>
                </c:pt>
                <c:pt idx="7">
                  <c:v>2.3560168650793654</c:v>
                </c:pt>
                <c:pt idx="8">
                  <c:v>1.9299983465608468</c:v>
                </c:pt>
                <c:pt idx="9">
                  <c:v>1.3941579861111113</c:v>
                </c:pt>
                <c:pt idx="10">
                  <c:v>2.0080333333333336</c:v>
                </c:pt>
                <c:pt idx="11">
                  <c:v>3.2363784722222224</c:v>
                </c:pt>
                <c:pt idx="12">
                  <c:v>1.9021231481481482</c:v>
                </c:pt>
                <c:pt idx="13">
                  <c:v>1.8775952380952385</c:v>
                </c:pt>
                <c:pt idx="14">
                  <c:v>1.2012421875000001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04-4114-AFBE-8DDDD15F6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1879744"/>
        <c:axId val="361889728"/>
      </c:barChart>
      <c:catAx>
        <c:axId val="36187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1889728"/>
        <c:crosses val="autoZero"/>
        <c:auto val="1"/>
        <c:lblAlgn val="ctr"/>
        <c:lblOffset val="100"/>
        <c:noMultiLvlLbl val="0"/>
      </c:catAx>
      <c:valAx>
        <c:axId val="36188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187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Tiempos medios por región con respecto al tiempo medio general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Tiempo medio de la región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Gráficos!$A$2:$A$16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Gráficos!$B$2:$B$16</c:f>
              <c:numCache>
                <c:formatCode>0.00</c:formatCode>
                <c:ptCount val="15"/>
                <c:pt idx="0">
                  <c:v>2.0954166666666669</c:v>
                </c:pt>
                <c:pt idx="1">
                  <c:v>1.1814583333333335</c:v>
                </c:pt>
                <c:pt idx="2">
                  <c:v>3.0316666666666667</c:v>
                </c:pt>
                <c:pt idx="3">
                  <c:v>3.8341666666666665</c:v>
                </c:pt>
                <c:pt idx="4">
                  <c:v>2.3183333333333334</c:v>
                </c:pt>
                <c:pt idx="5">
                  <c:v>0</c:v>
                </c:pt>
                <c:pt idx="6">
                  <c:v>2.9425000000000003</c:v>
                </c:pt>
                <c:pt idx="7">
                  <c:v>2.4966666666666666</c:v>
                </c:pt>
                <c:pt idx="8">
                  <c:v>2.6750000000000003</c:v>
                </c:pt>
                <c:pt idx="9">
                  <c:v>1.4712500000000002</c:v>
                </c:pt>
                <c:pt idx="10">
                  <c:v>2.4075000000000002</c:v>
                </c:pt>
                <c:pt idx="11">
                  <c:v>3.0316666666666667</c:v>
                </c:pt>
                <c:pt idx="12">
                  <c:v>0.80249999999999999</c:v>
                </c:pt>
                <c:pt idx="13">
                  <c:v>2.1845833333333338</c:v>
                </c:pt>
                <c:pt idx="14">
                  <c:v>1.3152083333333335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C-4B27-A623-8FA057D7D53A}"/>
            </c:ext>
          </c:extLst>
        </c:ser>
        <c:ser>
          <c:idx val="1"/>
          <c:order val="1"/>
          <c:tx>
            <c:v>Tiempo medio general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Gráficos!$A$2:$A$16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Gráficos!$C$2:$C$16</c:f>
              <c:numCache>
                <c:formatCode>0.00</c:formatCode>
                <c:ptCount val="15"/>
                <c:pt idx="0">
                  <c:v>2.1439474826388887</c:v>
                </c:pt>
                <c:pt idx="1">
                  <c:v>1.2873835565476193</c:v>
                </c:pt>
                <c:pt idx="2">
                  <c:v>2.4873784722222223</c:v>
                </c:pt>
                <c:pt idx="3">
                  <c:v>3.0829375000000003</c:v>
                </c:pt>
                <c:pt idx="4">
                  <c:v>2.6412440476190477</c:v>
                </c:pt>
                <c:pt idx="5">
                  <c:v>3.5119282407407408</c:v>
                </c:pt>
                <c:pt idx="6">
                  <c:v>1.8171821676587303</c:v>
                </c:pt>
                <c:pt idx="7">
                  <c:v>2.3560168650793654</c:v>
                </c:pt>
                <c:pt idx="8">
                  <c:v>1.9299983465608468</c:v>
                </c:pt>
                <c:pt idx="9">
                  <c:v>1.3941579861111113</c:v>
                </c:pt>
                <c:pt idx="10">
                  <c:v>2.0080333333333336</c:v>
                </c:pt>
                <c:pt idx="11">
                  <c:v>3.2363784722222224</c:v>
                </c:pt>
                <c:pt idx="12">
                  <c:v>1.9021231481481482</c:v>
                </c:pt>
                <c:pt idx="13">
                  <c:v>1.8775952380952385</c:v>
                </c:pt>
                <c:pt idx="14">
                  <c:v>1.2012421875000001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C-4B27-A623-8FA057D7D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686901056"/>
        <c:axId val="686905632"/>
      </c:barChart>
      <c:catAx>
        <c:axId val="68690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86905632"/>
        <c:crosses val="autoZero"/>
        <c:auto val="1"/>
        <c:lblAlgn val="ctr"/>
        <c:lblOffset val="100"/>
        <c:noMultiLvlLbl val="0"/>
      </c:catAx>
      <c:valAx>
        <c:axId val="6869056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Tiempo en horas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8690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50000"/>
        <a:lumOff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[Tiempos consolidado.xlsx]Gráficos!TablaDinámica2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Tiempos medios entre regiones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Gráficos!$I$18:$I$19</c:f>
              <c:strCache>
                <c:ptCount val="1"/>
                <c:pt idx="0">
                  <c:v>Central Oriental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Gráficos!$H$20:$H$35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Gráficos!$I$20:$I$35</c:f>
              <c:numCache>
                <c:formatCode>General</c:formatCode>
                <c:ptCount val="15"/>
                <c:pt idx="0">
                  <c:v>1.6885937500000001</c:v>
                </c:pt>
                <c:pt idx="1">
                  <c:v>1.2419642857142859</c:v>
                </c:pt>
                <c:pt idx="2">
                  <c:v>2.5040972222222222</c:v>
                </c:pt>
                <c:pt idx="3">
                  <c:v>1.5715625000000002</c:v>
                </c:pt>
                <c:pt idx="4">
                  <c:v>2.3183333333333334</c:v>
                </c:pt>
                <c:pt idx="5">
                  <c:v>1.3597916666666667</c:v>
                </c:pt>
                <c:pt idx="6">
                  <c:v>1.152797619047619</c:v>
                </c:pt>
                <c:pt idx="7">
                  <c:v>1.5046875000000002</c:v>
                </c:pt>
                <c:pt idx="8">
                  <c:v>1.3566071428571429</c:v>
                </c:pt>
                <c:pt idx="9">
                  <c:v>0.8247916666666667</c:v>
                </c:pt>
                <c:pt idx="10">
                  <c:v>1.1957249999999999</c:v>
                </c:pt>
                <c:pt idx="11">
                  <c:v>4.0125000000000002</c:v>
                </c:pt>
                <c:pt idx="12">
                  <c:v>1.6540416666666666</c:v>
                </c:pt>
                <c:pt idx="13">
                  <c:v>1.1687202380952384</c:v>
                </c:pt>
                <c:pt idx="14">
                  <c:v>0.92881944444444442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6-4063-A3DA-B4AB861A1058}"/>
            </c:ext>
          </c:extLst>
        </c:ser>
        <c:ser>
          <c:idx val="1"/>
          <c:order val="1"/>
          <c:tx>
            <c:strRef>
              <c:f>Gráficos!$J$18:$J$19</c:f>
              <c:strCache>
                <c:ptCount val="1"/>
                <c:pt idx="0">
                  <c:v>Huetar Norte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Gráficos!$H$20:$H$35</c:f>
              <c:strCache>
                <c:ptCount val="15"/>
                <c:pt idx="0">
                  <c:v>Aplicación de medidas técnicas y administrativas para el control de plagas</c:v>
                </c:pt>
                <c:pt idx="1">
                  <c:v>Atención de consultas</c:v>
                </c:pt>
                <c:pt idx="2">
                  <c:v>Atención de denuncias fitosanitarias</c:v>
                </c:pt>
                <c:pt idx="3">
                  <c:v>Certificación de tratamientos de exportación</c:v>
                </c:pt>
                <c:pt idx="4">
                  <c:v>Charlas en temas de Buenas Prácticas Agrícolas</c:v>
                </c:pt>
                <c:pt idx="5">
                  <c:v>Inspección de empacadoras de productos de exportación</c:v>
                </c:pt>
                <c:pt idx="6">
                  <c:v>Inspección de establecimientos para la vigilancia y control de plagas</c:v>
                </c:pt>
                <c:pt idx="7">
                  <c:v>Inspección de rastrojos de cultivos</c:v>
                </c:pt>
                <c:pt idx="8">
                  <c:v>Inspección de viveros</c:v>
                </c:pt>
                <c:pt idx="9">
                  <c:v>Muestreo de vegetales para LMR</c:v>
                </c:pt>
                <c:pt idx="10">
                  <c:v>Muestreo general de plagas en estaciones de vigilancia fitosanitaria</c:v>
                </c:pt>
                <c:pt idx="11">
                  <c:v>Participación en reuniones técnicas</c:v>
                </c:pt>
                <c:pt idx="12">
                  <c:v>Prediagnóstico de plagas</c:v>
                </c:pt>
                <c:pt idx="13">
                  <c:v>Seguimiento a los no cumplimientos de LMR</c:v>
                </c:pt>
                <c:pt idx="14">
                  <c:v>Trampeos para monitoreo de plagas</c:v>
                </c:pt>
              </c:strCache>
            </c:strRef>
          </c:cat>
          <c:val>
            <c:numRef>
              <c:f>Gráficos!$J$20:$J$35</c:f>
              <c:numCache>
                <c:formatCode>General</c:formatCode>
                <c:ptCount val="15"/>
                <c:pt idx="0">
                  <c:v>2.3183333333333334</c:v>
                </c:pt>
                <c:pt idx="1">
                  <c:v>1.0997222222222223</c:v>
                </c:pt>
                <c:pt idx="2">
                  <c:v>1.9913888888888893</c:v>
                </c:pt>
                <c:pt idx="3">
                  <c:v>3.8787500000000001</c:v>
                </c:pt>
                <c:pt idx="4">
                  <c:v>1.5604166666666668</c:v>
                </c:pt>
                <c:pt idx="5">
                  <c:v>1.9022222222222223</c:v>
                </c:pt>
                <c:pt idx="6">
                  <c:v>2.2180208333333331</c:v>
                </c:pt>
                <c:pt idx="7">
                  <c:v>3.5443750000000001</c:v>
                </c:pt>
                <c:pt idx="8">
                  <c:v>1.7833333333333334</c:v>
                </c:pt>
                <c:pt idx="9">
                  <c:v>1.1220138888888891</c:v>
                </c:pt>
                <c:pt idx="10">
                  <c:v>3.21</c:v>
                </c:pt>
                <c:pt idx="11">
                  <c:v>#N/A</c:v>
                </c:pt>
                <c:pt idx="12">
                  <c:v>#N/A</c:v>
                </c:pt>
                <c:pt idx="13">
                  <c:v>1.2037500000000001</c:v>
                </c:pt>
                <c:pt idx="14">
                  <c:v>0.44583333333333336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2-4299-B0A7-4FB493B0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61889312"/>
        <c:axId val="361895136"/>
      </c:barChart>
      <c:catAx>
        <c:axId val="361889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1895136"/>
        <c:crosses val="autoZero"/>
        <c:auto val="1"/>
        <c:lblAlgn val="ctr"/>
        <c:lblOffset val="100"/>
        <c:noMultiLvlLbl val="0"/>
      </c:catAx>
      <c:valAx>
        <c:axId val="3618951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R"/>
                  <a:t>Tiempo en horas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6188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50000"/>
        <a:lumOff val="50000"/>
      </a:schemeClr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_xlchart.v1.1</cx:f>
      </cx:numDim>
    </cx:data>
  </cx:chartData>
  <cx:chart>
    <cx:title pos="t" align="ctr" overlay="0">
      <cx:tx>
        <cx:txData>
          <cx:v>Inspección de establecimientos para la vigilancia y control de plagas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Inspección de establecimientos para la vigilancia y control de plagas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_xlchart.v1.3</cx:f>
      </cx:numDim>
    </cx:data>
  </cx:chartData>
  <cx:chart>
    <cx:title pos="t" align="ctr" overlay="0">
      <cx:tx>
        <cx:txData>
          <cx:v>Muestreo de vegetales para LMR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Muestreo de vegetales para LMR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_xlchart.v1.10</cx:f>
      </cx:numDim>
    </cx:data>
  </cx:chartData>
  <cx:chart>
    <cx:title pos="t" align="ctr" overlay="0">
      <cx:tx>
        <cx:txData>
          <cx:v>Seguimiento a los no cumplimientos de LMR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Seguimiento a los no cumplimientos de LMR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_xlchart.v1.7</cx:f>
      </cx:numDim>
    </cx:data>
  </cx:chartData>
  <cx:chart>
    <cx:title pos="t" align="ctr" overlay="0">
      <cx:tx>
        <cx:txData>
          <cx:v>Charlas en temas de Buenas Prácticas Agrícolas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Charlas en temas de Buenas Prácticas Agrícolas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_xlchart.v1.14</cx:f>
      </cx:numDim>
    </cx:data>
  </cx:chartData>
  <cx:chart>
    <cx:title pos="t" align="ctr" overlay="0">
      <cx:tx>
        <cx:txData>
          <cx:v>Participación en reuniones técnicas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Participación en reuniones técnicas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_xlchart.v1.6</cx:f>
      </cx:numDim>
    </cx:data>
  </cx:chartData>
  <cx:chart>
    <cx:title pos="t" align="ctr" overlay="0">
      <cx:tx>
        <cx:txData>
          <cx:v>Atención de consultas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Atención de consultas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_xlchart.v1.4</cx:f>
      </cx:numDim>
    </cx:data>
  </cx:chartData>
  <cx:chart>
    <cx:title pos="t" align="ctr" overlay="0">
      <cx:tx>
        <cx:txData>
          <cx:v>Certificación de tratamientos de exportación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Certificación de tratamientos de exportación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_xlchart.v1.2</cx:f>
      </cx:numDim>
    </cx:data>
  </cx:chartData>
  <cx:chart>
    <cx:title pos="t" align="ctr" overlay="0">
      <cx:tx>
        <cx:txData>
          <cx:v>Inspección de rastrojos de cultivos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rPr>
            <a:t>Inspección de rastrojos de cultivos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lang="es-E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</cx:txPr>
      </cx:axis>
      <cx:axis id="1" hidden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lang="es-E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_xlchart.v1.0</cx:f>
      </cx:numDim>
    </cx:data>
  </cx:chartData>
  <cx:chart>
    <cx:title pos="t" align="ctr" overlay="0">
      <cx:tx>
        <cx:txData>
          <cx:v>Atención de denuncias fitosanitarias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Atención de denuncias fitosanitarias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_xlchart.v1.5</cx:f>
      </cx:numDim>
    </cx:data>
  </cx:chartData>
  <cx:chart>
    <cx:title pos="t" align="ctr" overlay="0">
      <cx:tx>
        <cx:txData>
          <cx:v>Muestreo general de plagas en estaciones de vigilancia fitosanitaria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Muestreo general de plagas en estaciones de vigilancia fitosanitaria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_xlchart.v1.9</cx:f>
      </cx:numDim>
    </cx:data>
  </cx:chartData>
  <cx:chart>
    <cx:title pos="t" align="ctr" overlay="0">
      <cx:tx>
        <cx:txData>
          <cx:v>Trampeos para monitoreo de plagas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Trampeos para monitoreo de plagas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_xlchart.v1.11</cx:f>
      </cx:numDim>
    </cx:data>
  </cx:chartData>
  <cx:chart>
    <cx:title pos="t" align="ctr" overlay="0">
      <cx:tx>
        <cx:txData>
          <cx:v>Aplicación de medidas técnicas y administrativas para el control de plagas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Aplicación de medidas técnicas y administrativas para el control de plagas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_xlchart.v1.8</cx:f>
      </cx:numDim>
    </cx:data>
  </cx:chartData>
  <cx:chart>
    <cx:title pos="t" align="ctr" overlay="0">
      <cx:tx>
        <cx:txData>
          <cx:v>Prediagnóstico de plagas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Prediagnóstico de plagas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_xlchart.v1.12</cx:f>
      </cx:numDim>
    </cx:data>
  </cx:chartData>
  <cx:chart>
    <cx:title pos="t" align="ctr" overlay="0">
      <cx:tx>
        <cx:txData>
          <cx:v>Inspección de viveros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Inspección de viveros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_xlchart.v1.13</cx:f>
      </cx:numDim>
    </cx:data>
  </cx:chartData>
  <cx:chart>
    <cx:title pos="t" align="ctr" overlay="0">
      <cx:tx>
        <cx:txData>
          <cx:v>Inspección de empacadoras de productos de exportación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Inspección de empacadoras de productos de exportación</a:t>
          </a:r>
        </a:p>
      </cx:txPr>
    </cx:title>
    <cx:plotArea>
      <cx:plotAreaRegion>
        <cx:series layoutId="clusteredColumn" uniqueId="{7FE455A5-2353-4D5A-A149-B913F6DA9684}">
          <cx:dataId val="0"/>
          <cx:layoutPr>
            <cx:binning intervalClosed="r"/>
          </cx:layoutPr>
        </cx:series>
      </cx:plotAreaRegion>
      <cx:axis id="0" hidden="1">
        <cx:catScaling gapWidth="0"/>
        <cx:tickLabels/>
      </cx:axis>
      <cx:axis id="1" hidden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14/relationships/chartEx" Target="../charts/chartEx5.xml"/><Relationship Id="rId13" Type="http://schemas.microsoft.com/office/2014/relationships/chartEx" Target="../charts/chartEx10.xml"/><Relationship Id="rId18" Type="http://schemas.microsoft.com/office/2014/relationships/chartEx" Target="../charts/chartEx15.xml"/><Relationship Id="rId3" Type="http://schemas.openxmlformats.org/officeDocument/2006/relationships/chart" Target="../charts/chart3.xml"/><Relationship Id="rId7" Type="http://schemas.microsoft.com/office/2014/relationships/chartEx" Target="../charts/chartEx4.xml"/><Relationship Id="rId12" Type="http://schemas.microsoft.com/office/2014/relationships/chartEx" Target="../charts/chartEx9.xml"/><Relationship Id="rId17" Type="http://schemas.microsoft.com/office/2014/relationships/chartEx" Target="../charts/chartEx14.xml"/><Relationship Id="rId2" Type="http://schemas.openxmlformats.org/officeDocument/2006/relationships/chart" Target="../charts/chart2.xml"/><Relationship Id="rId16" Type="http://schemas.microsoft.com/office/2014/relationships/chartEx" Target="../charts/chartEx13.xml"/><Relationship Id="rId1" Type="http://schemas.openxmlformats.org/officeDocument/2006/relationships/image" Target="../media/image1.png"/><Relationship Id="rId6" Type="http://schemas.microsoft.com/office/2014/relationships/chartEx" Target="../charts/chartEx3.xml"/><Relationship Id="rId11" Type="http://schemas.microsoft.com/office/2014/relationships/chartEx" Target="../charts/chartEx8.xml"/><Relationship Id="rId5" Type="http://schemas.microsoft.com/office/2014/relationships/chartEx" Target="../charts/chartEx2.xml"/><Relationship Id="rId15" Type="http://schemas.microsoft.com/office/2014/relationships/chartEx" Target="../charts/chartEx12.xml"/><Relationship Id="rId10" Type="http://schemas.microsoft.com/office/2014/relationships/chartEx" Target="../charts/chartEx7.xml"/><Relationship Id="rId4" Type="http://schemas.microsoft.com/office/2014/relationships/chartEx" Target="../charts/chartEx1.xml"/><Relationship Id="rId9" Type="http://schemas.microsoft.com/office/2014/relationships/chartEx" Target="../charts/chartEx6.xml"/><Relationship Id="rId14" Type="http://schemas.microsoft.com/office/2014/relationships/chartEx" Target="../charts/chartEx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587375</xdr:colOff>
      <xdr:row>37</xdr:row>
      <xdr:rowOff>36512</xdr:rowOff>
    </xdr:from>
    <xdr:to>
      <xdr:col>19</xdr:col>
      <xdr:colOff>263525</xdr:colOff>
      <xdr:row>52</xdr:row>
      <xdr:rowOff>58737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ED76E76-9E71-4DCC-84B2-FBF8A1366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202141</xdr:colOff>
      <xdr:row>1</xdr:row>
      <xdr:rowOff>25399</xdr:rowOff>
    </xdr:from>
    <xdr:to>
      <xdr:col>0</xdr:col>
      <xdr:colOff>4189942</xdr:colOff>
      <xdr:row>4</xdr:row>
      <xdr:rowOff>97366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DFAB09-4ABE-4F7F-9BF3-A5B8AA83EC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1" y="205316"/>
          <a:ext cx="3987801" cy="611717"/>
        </a:xfrm>
        <a:prstGeom prst="rect">
          <a:avLst/>
        </a:prstGeom>
      </xdr:spPr>
    </xdr:pic>
    <xdr:clientData/>
  </xdr:twoCellAnchor>
  <xdr:twoCellAnchor editAs="oneCell">
    <xdr:from>
      <xdr:col>5</xdr:col>
      <xdr:colOff>187325</xdr:colOff>
      <xdr:row>14</xdr:row>
      <xdr:rowOff>44450</xdr:rowOff>
    </xdr:from>
    <xdr:to>
      <xdr:col>7</xdr:col>
      <xdr:colOff>361950</xdr:colOff>
      <xdr:row>28</xdr:row>
      <xdr:rowOff>169333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Región">
              <a:extLst>
                <a:ext uri="{FF2B5EF4-FFF2-40B4-BE49-F238E27FC236}">
                  <a16:creationId xmlns:a16="http://schemas.microsoft.com/office/drawing/2014/main" id="{35B2169E-150B-4993-9BE0-D77AA0F425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17075" y="1495425"/>
              <a:ext cx="18319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8</xdr:col>
      <xdr:colOff>22224</xdr:colOff>
      <xdr:row>7</xdr:row>
      <xdr:rowOff>7406</xdr:rowOff>
    </xdr:from>
    <xdr:to>
      <xdr:col>13</xdr:col>
      <xdr:colOff>263526</xdr:colOff>
      <xdr:row>34</xdr:row>
      <xdr:rowOff>6349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E1EA55-61B1-4F6B-95CD-B33BE7E85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2172759</xdr:colOff>
      <xdr:row>37</xdr:row>
      <xdr:rowOff>17991</xdr:rowOff>
    </xdr:from>
    <xdr:to>
      <xdr:col>7</xdr:col>
      <xdr:colOff>447675</xdr:colOff>
      <xdr:row>58</xdr:row>
      <xdr:rowOff>119591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9DB6DB9-1B98-4619-AB05-55B9EEBFB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77257</xdr:colOff>
      <xdr:row>37</xdr:row>
      <xdr:rowOff>98426</xdr:rowOff>
    </xdr:from>
    <xdr:to>
      <xdr:col>0</xdr:col>
      <xdr:colOff>1906057</xdr:colOff>
      <xdr:row>52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Región 1">
              <a:extLst>
                <a:ext uri="{FF2B5EF4-FFF2-40B4-BE49-F238E27FC236}">
                  <a16:creationId xmlns:a16="http://schemas.microsoft.com/office/drawing/2014/main" id="{DD0330B2-9B63-4AC3-8D31-B4DFD64B62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257" y="6038851"/>
              <a:ext cx="1828800" cy="25971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11113</xdr:colOff>
      <xdr:row>63</xdr:row>
      <xdr:rowOff>1588</xdr:rowOff>
    </xdr:from>
    <xdr:to>
      <xdr:col>0</xdr:col>
      <xdr:colOff>3705225</xdr:colOff>
      <xdr:row>74</xdr:row>
      <xdr:rowOff>78316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227D51C9-80D6-4218-9ABD-867C05985C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113" y="10866438"/>
              <a:ext cx="3694112" cy="21023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3762375</xdr:colOff>
      <xdr:row>63</xdr:row>
      <xdr:rowOff>3175</xdr:rowOff>
    </xdr:from>
    <xdr:to>
      <xdr:col>4</xdr:col>
      <xdr:colOff>1427162</xdr:colOff>
      <xdr:row>74</xdr:row>
      <xdr:rowOff>83078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Gráfico 11">
              <a:extLst>
                <a:ext uri="{FF2B5EF4-FFF2-40B4-BE49-F238E27FC236}">
                  <a16:creationId xmlns:a16="http://schemas.microsoft.com/office/drawing/2014/main" id="{B70663CC-EDA8-4D2C-A7FA-E534038F91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62375" y="10868025"/>
              <a:ext cx="3932237" cy="210555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4</xdr:col>
      <xdr:colOff>1495425</xdr:colOff>
      <xdr:row>63</xdr:row>
      <xdr:rowOff>0</xdr:rowOff>
    </xdr:from>
    <xdr:to>
      <xdr:col>9</xdr:col>
      <xdr:colOff>409045</xdr:colOff>
      <xdr:row>74</xdr:row>
      <xdr:rowOff>83078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2B1B5525-EC30-4867-B4D9-A10ABEF926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62875" y="10864850"/>
              <a:ext cx="3695170" cy="21087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9</xdr:col>
      <xdr:colOff>474133</xdr:colOff>
      <xdr:row>63</xdr:row>
      <xdr:rowOff>0</xdr:rowOff>
    </xdr:from>
    <xdr:to>
      <xdr:col>9</xdr:col>
      <xdr:colOff>4171420</xdr:colOff>
      <xdr:row>74</xdr:row>
      <xdr:rowOff>79903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4" name="Gráfico 13">
              <a:extLst>
                <a:ext uri="{FF2B5EF4-FFF2-40B4-BE49-F238E27FC236}">
                  <a16:creationId xmlns:a16="http://schemas.microsoft.com/office/drawing/2014/main" id="{40C009E6-6222-43F3-A6CE-81348887BB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23133" y="10864850"/>
              <a:ext cx="3697287" cy="210555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9</xdr:col>
      <xdr:colOff>4246033</xdr:colOff>
      <xdr:row>63</xdr:row>
      <xdr:rowOff>0</xdr:rowOff>
    </xdr:from>
    <xdr:to>
      <xdr:col>13</xdr:col>
      <xdr:colOff>333904</xdr:colOff>
      <xdr:row>74</xdr:row>
      <xdr:rowOff>83078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5" name="Gráfico 14">
              <a:extLst>
                <a:ext uri="{FF2B5EF4-FFF2-40B4-BE49-F238E27FC236}">
                  <a16:creationId xmlns:a16="http://schemas.microsoft.com/office/drawing/2014/main" id="{70AAE8EE-1EF0-4ADD-AD2A-445E7706FC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95033" y="10864850"/>
              <a:ext cx="3714221" cy="21087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12700</xdr:colOff>
      <xdr:row>75</xdr:row>
      <xdr:rowOff>15875</xdr:rowOff>
    </xdr:from>
    <xdr:to>
      <xdr:col>0</xdr:col>
      <xdr:colOff>3706812</xdr:colOff>
      <xdr:row>86</xdr:row>
      <xdr:rowOff>92603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6" name="Gráfico 15">
              <a:extLst>
                <a:ext uri="{FF2B5EF4-FFF2-40B4-BE49-F238E27FC236}">
                  <a16:creationId xmlns:a16="http://schemas.microsoft.com/office/drawing/2014/main" id="{A337302F-BD1F-4BFC-8E64-9EC16885D4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" y="13090525"/>
              <a:ext cx="3694112" cy="21023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3765550</xdr:colOff>
      <xdr:row>75</xdr:row>
      <xdr:rowOff>12700</xdr:rowOff>
    </xdr:from>
    <xdr:to>
      <xdr:col>4</xdr:col>
      <xdr:colOff>1427162</xdr:colOff>
      <xdr:row>86</xdr:row>
      <xdr:rowOff>92603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7" name="Gráfico 16">
              <a:extLst>
                <a:ext uri="{FF2B5EF4-FFF2-40B4-BE49-F238E27FC236}">
                  <a16:creationId xmlns:a16="http://schemas.microsoft.com/office/drawing/2014/main" id="{C1E184AD-CF53-4DA3-B466-D4D3C2B10C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65550" y="13087350"/>
              <a:ext cx="3929062" cy="210555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4</xdr:col>
      <xdr:colOff>1482725</xdr:colOff>
      <xdr:row>75</xdr:row>
      <xdr:rowOff>15875</xdr:rowOff>
    </xdr:from>
    <xdr:to>
      <xdr:col>9</xdr:col>
      <xdr:colOff>399520</xdr:colOff>
      <xdr:row>86</xdr:row>
      <xdr:rowOff>95778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8" name="Gráfico 17">
              <a:extLst>
                <a:ext uri="{FF2B5EF4-FFF2-40B4-BE49-F238E27FC236}">
                  <a16:creationId xmlns:a16="http://schemas.microsoft.com/office/drawing/2014/main" id="{AACD64F9-FD57-44E6-8774-593044708D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50175" y="13090525"/>
              <a:ext cx="3698345" cy="210555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9</xdr:col>
      <xdr:colOff>470958</xdr:colOff>
      <xdr:row>75</xdr:row>
      <xdr:rowOff>12700</xdr:rowOff>
    </xdr:from>
    <xdr:to>
      <xdr:col>9</xdr:col>
      <xdr:colOff>4177770</xdr:colOff>
      <xdr:row>86</xdr:row>
      <xdr:rowOff>92603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9" name="Gráfico 18">
              <a:extLst>
                <a:ext uri="{FF2B5EF4-FFF2-40B4-BE49-F238E27FC236}">
                  <a16:creationId xmlns:a16="http://schemas.microsoft.com/office/drawing/2014/main" id="{C0C2C7DE-21B4-4D3B-A2B0-78C76FECAC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19958" y="13087350"/>
              <a:ext cx="3706812" cy="210555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9</xdr:col>
      <xdr:colOff>4242858</xdr:colOff>
      <xdr:row>75</xdr:row>
      <xdr:rowOff>12700</xdr:rowOff>
    </xdr:from>
    <xdr:to>
      <xdr:col>13</xdr:col>
      <xdr:colOff>340254</xdr:colOff>
      <xdr:row>86</xdr:row>
      <xdr:rowOff>92603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0" name="Gráfico 19">
              <a:extLst>
                <a:ext uri="{FF2B5EF4-FFF2-40B4-BE49-F238E27FC236}">
                  <a16:creationId xmlns:a16="http://schemas.microsoft.com/office/drawing/2014/main" id="{2C1CB662-FFC0-4D9E-96CF-69EA823DE1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91858" y="13087350"/>
              <a:ext cx="3723746" cy="210555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87</xdr:row>
      <xdr:rowOff>38100</xdr:rowOff>
    </xdr:from>
    <xdr:to>
      <xdr:col>0</xdr:col>
      <xdr:colOff>3709987</xdr:colOff>
      <xdr:row>98</xdr:row>
      <xdr:rowOff>114828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1" name="Gráfico 20">
              <a:extLst>
                <a:ext uri="{FF2B5EF4-FFF2-40B4-BE49-F238E27FC236}">
                  <a16:creationId xmlns:a16="http://schemas.microsoft.com/office/drawing/2014/main" id="{42BC8586-0363-4A73-BDA5-7B5CD59119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5322550"/>
              <a:ext cx="3709987" cy="21023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3781426</xdr:colOff>
      <xdr:row>87</xdr:row>
      <xdr:rowOff>34925</xdr:rowOff>
    </xdr:from>
    <xdr:to>
      <xdr:col>4</xdr:col>
      <xdr:colOff>1425575</xdr:colOff>
      <xdr:row>98</xdr:row>
      <xdr:rowOff>116416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2" name="Gráfico 21">
              <a:extLst>
                <a:ext uri="{FF2B5EF4-FFF2-40B4-BE49-F238E27FC236}">
                  <a16:creationId xmlns:a16="http://schemas.microsoft.com/office/drawing/2014/main" id="{26F1F514-7D6B-415E-8295-DA1A1F0238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81426" y="15319375"/>
              <a:ext cx="3911599" cy="210714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4</xdr:col>
      <xdr:colOff>1504950</xdr:colOff>
      <xdr:row>87</xdr:row>
      <xdr:rowOff>38100</xdr:rowOff>
    </xdr:from>
    <xdr:to>
      <xdr:col>9</xdr:col>
      <xdr:colOff>388408</xdr:colOff>
      <xdr:row>98</xdr:row>
      <xdr:rowOff>114828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3" name="Gráfico 22">
              <a:extLst>
                <a:ext uri="{FF2B5EF4-FFF2-40B4-BE49-F238E27FC236}">
                  <a16:creationId xmlns:a16="http://schemas.microsoft.com/office/drawing/2014/main" id="{ECF55F72-35E8-45E3-B866-923965E760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72400" y="15322550"/>
              <a:ext cx="3665008" cy="21023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9</xdr:col>
      <xdr:colOff>470958</xdr:colOff>
      <xdr:row>87</xdr:row>
      <xdr:rowOff>34925</xdr:rowOff>
    </xdr:from>
    <xdr:to>
      <xdr:col>9</xdr:col>
      <xdr:colOff>4166658</xdr:colOff>
      <xdr:row>98</xdr:row>
      <xdr:rowOff>118003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4" name="Gráfico 23">
              <a:extLst>
                <a:ext uri="{FF2B5EF4-FFF2-40B4-BE49-F238E27FC236}">
                  <a16:creationId xmlns:a16="http://schemas.microsoft.com/office/drawing/2014/main" id="{03DF5E33-5B6C-477A-9914-3501DE8FDA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19958" y="15319375"/>
              <a:ext cx="3695700" cy="21087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9</xdr:col>
      <xdr:colOff>4246033</xdr:colOff>
      <xdr:row>87</xdr:row>
      <xdr:rowOff>34925</xdr:rowOff>
    </xdr:from>
    <xdr:to>
      <xdr:col>13</xdr:col>
      <xdr:colOff>332317</xdr:colOff>
      <xdr:row>98</xdr:row>
      <xdr:rowOff>118003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5" name="Gráfico 24">
              <a:extLst>
                <a:ext uri="{FF2B5EF4-FFF2-40B4-BE49-F238E27FC236}">
                  <a16:creationId xmlns:a16="http://schemas.microsoft.com/office/drawing/2014/main" id="{A5978BEE-46FD-4C3C-B6E6-40D7B9D994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95033" y="15319375"/>
              <a:ext cx="3712634" cy="21087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áximo Valverde Villalobos" refreshedDate="45482.460541203705" createdVersion="7" refreshedVersion="7" minRefreshableVersion="3" recordCount="15" xr:uid="{557FA59D-F730-4CBE-AC98-A1AD67442B07}">
  <cacheSource type="worksheet">
    <worksheetSource name="Global"/>
  </cacheSource>
  <cacheFields count="103">
    <cacheField name="Columna1" numFmtId="0">
      <sharedItems count="15">
        <s v="Inspección de establecimientos para la vigilancia y control de plagas"/>
        <s v="Inspección de rastrojos de cultivos"/>
        <s v="Atención de denuncias fitosanitarias"/>
        <s v="Muestreo general de plagas en estaciones de vigilancia fitosanitaria"/>
        <s v="Trampeos para monitoreo de plagas"/>
        <s v="Aplicación de medidas técnicas y administrativas para el control de plagas"/>
        <s v="Prediagnóstico de plagas"/>
        <s v="Inspección de viveros"/>
        <s v="Inspección de empacadoras de productos de exportación"/>
        <s v="Muestreo de vegetales para LMR"/>
        <s v="Seguimiento a los no cumplimientos de LMR"/>
        <s v="Charlas en temas de Buenas Prácticas Agrícolas"/>
        <s v="Participación en reuniones técnicas"/>
        <s v="Atención de consultas"/>
        <s v="Certificación de tratamientos de exportación"/>
      </sharedItems>
    </cacheField>
    <cacheField name="Columna2" numFmtId="2">
      <sharedItems containsMixedTypes="1" containsNumber="1" minValue="0.5" maxValue="2"/>
    </cacheField>
    <cacheField name="Columna3" numFmtId="2">
      <sharedItems containsMixedTypes="1" containsNumber="1" minValue="0.75" maxValue="4"/>
    </cacheField>
    <cacheField name="Columna4" numFmtId="2">
      <sharedItems containsMixedTypes="1" containsNumber="1" minValue="1" maxValue="8"/>
    </cacheField>
    <cacheField name="Columna5" numFmtId="2">
      <sharedItems containsMixedTypes="1" containsNumber="1" minValue="0.25" maxValue="2"/>
    </cacheField>
    <cacheField name="Columna6" numFmtId="2">
      <sharedItems containsMixedTypes="1" containsNumber="1" minValue="1" maxValue="3"/>
    </cacheField>
    <cacheField name="Columna7" numFmtId="2">
      <sharedItems containsMixedTypes="1" containsNumber="1" containsInteger="1" minValue="2" maxValue="5"/>
    </cacheField>
    <cacheField name="Columna8" numFmtId="2">
      <sharedItems containsMixedTypes="1" containsNumber="1" minValue="0.41666666666666669" maxValue="1"/>
    </cacheField>
    <cacheField name="Columna9" numFmtId="2">
      <sharedItems containsMixedTypes="1" containsNumber="1" minValue="0.5" maxValue="1.5"/>
    </cacheField>
    <cacheField name="Columna10" numFmtId="2">
      <sharedItems containsMixedTypes="1" containsNumber="1" minValue="0.75" maxValue="2"/>
    </cacheField>
    <cacheField name="Columna11" numFmtId="2">
      <sharedItems containsMixedTypes="1" containsNumber="1" minValue="0.16666666666666666" maxValue="2"/>
    </cacheField>
    <cacheField name="Columna12" numFmtId="2">
      <sharedItems containsMixedTypes="1" containsNumber="1" minValue="0.75" maxValue="2"/>
    </cacheField>
    <cacheField name="Columna13" numFmtId="2">
      <sharedItems containsMixedTypes="1" containsNumber="1" minValue="1" maxValue="4"/>
    </cacheField>
    <cacheField name="Columna14" numFmtId="2">
      <sharedItems containsMixedTypes="1" containsNumber="1" minValue="0.33333333333333331" maxValue="4"/>
    </cacheField>
    <cacheField name="Columna15" numFmtId="2">
      <sharedItems containsMixedTypes="1" containsNumber="1" minValue="0.5" maxValue="12"/>
    </cacheField>
    <cacheField name="Columna16" numFmtId="2">
      <sharedItems containsMixedTypes="1" containsNumber="1" minValue="1.5" maxValue="12"/>
    </cacheField>
    <cacheField name="Columna17" numFmtId="2">
      <sharedItems containsMixedTypes="1" containsNumber="1" minValue="0.5" maxValue="12"/>
    </cacheField>
    <cacheField name="Columna18" numFmtId="2">
      <sharedItems containsMixedTypes="1" containsNumber="1" minValue="0.66666666666666663" maxValue="12"/>
    </cacheField>
    <cacheField name="Columna19" numFmtId="2">
      <sharedItems containsMixedTypes="1" containsNumber="1" minValue="1" maxValue="12"/>
    </cacheField>
    <cacheField name="Columna20" numFmtId="2">
      <sharedItems containsSemiMixedTypes="0" containsString="0" containsNumber="1" minValue="0.25" maxValue="3"/>
    </cacheField>
    <cacheField name="Columna21" numFmtId="2">
      <sharedItems containsSemiMixedTypes="0" containsString="0" containsNumber="1" minValue="1" maxValue="6"/>
    </cacheField>
    <cacheField name="Columna22" numFmtId="2">
      <sharedItems containsSemiMixedTypes="0" containsString="0" containsNumber="1" minValue="2.5" maxValue="12"/>
    </cacheField>
    <cacheField name="Columna23" numFmtId="2">
      <sharedItems containsMixedTypes="1" containsNumber="1" minValue="0.33333333333333331" maxValue="12"/>
    </cacheField>
    <cacheField name="Columna24" numFmtId="2">
      <sharedItems containsMixedTypes="1" containsNumber="1" minValue="0.66666666666666663" maxValue="12"/>
    </cacheField>
    <cacheField name="Columna25" numFmtId="2">
      <sharedItems containsMixedTypes="1" containsNumber="1" minValue="1" maxValue="12"/>
    </cacheField>
    <cacheField name="Columna26" numFmtId="2">
      <sharedItems containsMixedTypes="1" containsNumber="1" minValue="0.25" maxValue="12"/>
    </cacheField>
    <cacheField name="Columna27" numFmtId="2">
      <sharedItems containsMixedTypes="1" containsNumber="1" minValue="1" maxValue="12"/>
    </cacheField>
    <cacheField name="Columna28" numFmtId="2">
      <sharedItems containsMixedTypes="1" containsNumber="1" containsInteger="1" minValue="2" maxValue="12"/>
    </cacheField>
    <cacheField name="Columna29" numFmtId="2">
      <sharedItems containsMixedTypes="1" containsNumber="1" minValue="0.25" maxValue="3"/>
    </cacheField>
    <cacheField name="Columna30" numFmtId="2">
      <sharedItems containsMixedTypes="1" containsNumber="1" minValue="1.5" maxValue="4"/>
    </cacheField>
    <cacheField name="Columna31" numFmtId="2">
      <sharedItems containsMixedTypes="1" containsNumber="1" minValue="2" maxValue="8"/>
    </cacheField>
    <cacheField name="Columna32" numFmtId="2">
      <sharedItems containsMixedTypes="1" containsNumber="1" minValue="0.33333333333333331" maxValue="4"/>
    </cacheField>
    <cacheField name="Columna33" numFmtId="2">
      <sharedItems containsMixedTypes="1" containsNumber="1" minValue="1" maxValue="4"/>
    </cacheField>
    <cacheField name="Columna34" numFmtId="2">
      <sharedItems containsMixedTypes="1" containsNumber="1" minValue="1.5" maxValue="6"/>
    </cacheField>
    <cacheField name="Columna35" numFmtId="2">
      <sharedItems containsMixedTypes="1" containsNumber="1" minValue="0.33333333333333331" maxValue="3"/>
    </cacheField>
    <cacheField name="Columna36" numFmtId="2">
      <sharedItems containsMixedTypes="1" containsNumber="1" minValue="0.41666666666666669" maxValue="3"/>
    </cacheField>
    <cacheField name="Columna37" numFmtId="2">
      <sharedItems containsMixedTypes="1" containsNumber="1" minValue="0.5" maxValue="3"/>
    </cacheField>
    <cacheField name="Columna38" numFmtId="2">
      <sharedItems containsMixedTypes="1" containsNumber="1" minValue="0.5" maxValue="4"/>
    </cacheField>
    <cacheField name="Columna39" numFmtId="2">
      <sharedItems containsMixedTypes="1" containsNumber="1" minValue="0.75" maxValue="4"/>
    </cacheField>
    <cacheField name="Columna40" numFmtId="2">
      <sharedItems containsMixedTypes="1" containsNumber="1" containsInteger="1" minValue="1" maxValue="6"/>
    </cacheField>
    <cacheField name="Columna41" numFmtId="2">
      <sharedItems containsMixedTypes="1" containsNumber="1" minValue="0.33333333333333331" maxValue="1.5"/>
    </cacheField>
    <cacheField name="Columna42" numFmtId="2">
      <sharedItems containsMixedTypes="1" containsNumber="1" minValue="0.5" maxValue="2"/>
    </cacheField>
    <cacheField name="Columna43" numFmtId="2">
      <sharedItems containsMixedTypes="1" containsNumber="1" containsInteger="1" minValue="1" maxValue="3"/>
    </cacheField>
    <cacheField name="Columna44" numFmtId="2">
      <sharedItems containsMixedTypes="1" containsNumber="1" minValue="0.41666666666666669" maxValue="3.5"/>
    </cacheField>
    <cacheField name="Columna45" numFmtId="2">
      <sharedItems containsMixedTypes="1" containsNumber="1" minValue="1.25" maxValue="3.5"/>
    </cacheField>
    <cacheField name="Columna46" numFmtId="2">
      <sharedItems containsMixedTypes="1" containsNumber="1" minValue="2.5" maxValue="4"/>
    </cacheField>
    <cacheField name="Columna47" numFmtId="2">
      <sharedItems containsMixedTypes="1" containsNumber="1" minValue="0.33333333333333331" maxValue="3"/>
    </cacheField>
    <cacheField name="Columna48" numFmtId="2">
      <sharedItems containsMixedTypes="1" containsNumber="1" minValue="0.41666666666666669" maxValue="3"/>
    </cacheField>
    <cacheField name="Columna49" numFmtId="2">
      <sharedItems containsMixedTypes="1" containsNumber="1" minValue="0.5" maxValue="8"/>
    </cacheField>
    <cacheField name="Columna50" numFmtId="2">
      <sharedItems containsMixedTypes="1" containsNumber="1" containsInteger="1" minValue="1" maxValue="4"/>
    </cacheField>
    <cacheField name="Columna51" numFmtId="2">
      <sharedItems containsMixedTypes="1" containsNumber="1" minValue="2" maxValue="4.5"/>
    </cacheField>
    <cacheField name="Columna52" numFmtId="2">
      <sharedItems containsMixedTypes="1" containsNumber="1" minValue="2.5" maxValue="5.5"/>
    </cacheField>
    <cacheField name="Columna53" numFmtId="2">
      <sharedItems containsMixedTypes="1" containsNumber="1" minValue="0.66666666666666663" maxValue="1"/>
    </cacheField>
    <cacheField name="Columna54" numFmtId="2">
      <sharedItems containsMixedTypes="1" containsNumber="1" minValue="1" maxValue="2.5"/>
    </cacheField>
    <cacheField name="Columna55" numFmtId="2">
      <sharedItems containsMixedTypes="1" containsNumber="1" minValue="1.5" maxValue="3"/>
    </cacheField>
    <cacheField name="Columna56" numFmtId="2">
      <sharedItems containsMixedTypes="1" containsNumber="1" minValue="0.5" maxValue="4"/>
    </cacheField>
    <cacheField name="Columna57" numFmtId="2">
      <sharedItems containsMixedTypes="1" containsNumber="1" minValue="1" maxValue="5"/>
    </cacheField>
    <cacheField name="Columna58" numFmtId="2">
      <sharedItems containsMixedTypes="1" containsNumber="1" containsInteger="1" minValue="2" maxValue="10"/>
    </cacheField>
    <cacheField name="Columna59" numFmtId="2">
      <sharedItems containsMixedTypes="1" containsNumber="1" minValue="0.25" maxValue="3"/>
    </cacheField>
    <cacheField name="Columna60" numFmtId="2">
      <sharedItems containsMixedTypes="1" containsNumber="1" minValue="0.5" maxValue="4"/>
    </cacheField>
    <cacheField name="Columna61" numFmtId="2">
      <sharedItems containsMixedTypes="1" containsNumber="1" containsInteger="1" minValue="1" maxValue="8"/>
    </cacheField>
    <cacheField name="Columna62" numFmtId="2">
      <sharedItems containsMixedTypes="1" containsNumber="1" containsInteger="1" minValue="1" maxValue="4"/>
    </cacheField>
    <cacheField name="Columna63" numFmtId="2">
      <sharedItems containsMixedTypes="1" containsNumber="1" containsInteger="1" minValue="2" maxValue="6"/>
    </cacheField>
    <cacheField name="Columna64" numFmtId="2">
      <sharedItems containsMixedTypes="1" containsNumber="1" containsInteger="1" minValue="3" maxValue="8"/>
    </cacheField>
    <cacheField name="Columna65" numFmtId="2">
      <sharedItems containsMixedTypes="1" containsNumber="1" minValue="0.33333333333333331" maxValue="4"/>
    </cacheField>
    <cacheField name="Columna66" numFmtId="2">
      <sharedItems containsMixedTypes="1" containsNumber="1" minValue="0.5" maxValue="6"/>
    </cacheField>
    <cacheField name="Columna67" numFmtId="2">
      <sharedItems containsMixedTypes="1" containsNumber="1" containsInteger="1" minValue="1" maxValue="8"/>
    </cacheField>
    <cacheField name="Columna68" numFmtId="2">
      <sharedItems containsMixedTypes="1" containsNumber="1" minValue="0.16666666666666666" maxValue="2"/>
    </cacheField>
    <cacheField name="Columna69" numFmtId="2">
      <sharedItems containsMixedTypes="1" containsNumber="1" minValue="0.25" maxValue="3"/>
    </cacheField>
    <cacheField name="Columna70" numFmtId="2">
      <sharedItems containsMixedTypes="1" containsNumber="1" minValue="0.33333333333333331" maxValue="4"/>
    </cacheField>
    <cacheField name="Columna71" numFmtId="2">
      <sharedItems containsSemiMixedTypes="0" containsString="0" containsNumber="1" minValue="0.33333333333333331" maxValue="2"/>
    </cacheField>
    <cacheField name="Columna72" numFmtId="2">
      <sharedItems containsSemiMixedTypes="0" containsString="0" containsNumber="1" minValue="0.5" maxValue="4"/>
    </cacheField>
    <cacheField name="Columna73" numFmtId="2">
      <sharedItems containsSemiMixedTypes="0" containsString="0" containsNumber="1" minValue="0.75" maxValue="8"/>
    </cacheField>
    <cacheField name="Columna74" numFmtId="2">
      <sharedItems containsMixedTypes="1" containsNumber="1" minValue="0.5" maxValue="4"/>
    </cacheField>
    <cacheField name="Columna75" numFmtId="2">
      <sharedItems containsMixedTypes="1" containsNumber="1" minValue="0.75" maxValue="5"/>
    </cacheField>
    <cacheField name="Columna76" numFmtId="2">
      <sharedItems containsMixedTypes="1" containsNumber="1" minValue="1" maxValue="8"/>
    </cacheField>
    <cacheField name="Columna77" numFmtId="2">
      <sharedItems containsMixedTypes="1" containsNumber="1" minValue="0.5" maxValue="4"/>
    </cacheField>
    <cacheField name="Columna78" numFmtId="2">
      <sharedItems containsMixedTypes="1" containsNumber="1" minValue="1" maxValue="6"/>
    </cacheField>
    <cacheField name="Columna79" numFmtId="2">
      <sharedItems containsMixedTypes="1" containsNumber="1" containsInteger="1" minValue="1" maxValue="8"/>
    </cacheField>
    <cacheField name="Columna80" numFmtId="2">
      <sharedItems containsMixedTypes="1" containsNumber="1" minValue="0.33333333333333331" maxValue="2.5"/>
    </cacheField>
    <cacheField name="Columna81" numFmtId="2">
      <sharedItems containsMixedTypes="1" containsNumber="1" minValue="0.41666666666666669" maxValue="3"/>
    </cacheField>
    <cacheField name="Columna82" numFmtId="2">
      <sharedItems containsMixedTypes="1" containsNumber="1" minValue="0.5" maxValue="3.5"/>
    </cacheField>
    <cacheField name="Columna83" numFmtId="2">
      <sharedItems containsMixedTypes="1" containsNumber="1" minValue="0.16666666666666666" maxValue="3"/>
    </cacheField>
    <cacheField name="Columna84" numFmtId="2">
      <sharedItems containsMixedTypes="1" containsNumber="1" minValue="0.33333333333333331" maxValue="4"/>
    </cacheField>
    <cacheField name="Columna85" numFmtId="2">
      <sharedItems containsMixedTypes="1" containsNumber="1" minValue="0.66666666666666663" maxValue="6"/>
    </cacheField>
    <cacheField name="Columna86" numFmtId="2">
      <sharedItems containsMixedTypes="1" containsNumber="1" minValue="0.33333333333333331" maxValue="2"/>
    </cacheField>
    <cacheField name="Columna87" numFmtId="2">
      <sharedItems containsMixedTypes="1" containsNumber="1" minValue="0.5" maxValue="2.5"/>
    </cacheField>
    <cacheField name="Columna88" numFmtId="2">
      <sharedItems containsMixedTypes="1" containsNumber="1" minValue="1" maxValue="3"/>
    </cacheField>
    <cacheField name="Columna89" numFmtId="2">
      <sharedItems containsMixedTypes="1" containsNumber="1" minValue="0.25" maxValue="1.5"/>
    </cacheField>
    <cacheField name="Columna90" numFmtId="2">
      <sharedItems containsMixedTypes="1" containsNumber="1" minValue="0.5" maxValue="2"/>
    </cacheField>
    <cacheField name="Columna91" numFmtId="2">
      <sharedItems containsMixedTypes="1" containsNumber="1" minValue="0.75" maxValue="3"/>
    </cacheField>
    <cacheField name="Columna92" numFmtId="2">
      <sharedItems containsMixedTypes="1" containsNumber="1" minValue="0.5" maxValue="3"/>
    </cacheField>
    <cacheField name="Columna93" numFmtId="2">
      <sharedItems containsMixedTypes="1" containsNumber="1" minValue="1" maxValue="4"/>
    </cacheField>
    <cacheField name="Columna94" numFmtId="2">
      <sharedItems containsMixedTypes="1" containsNumber="1" minValue="1.5" maxValue="5"/>
    </cacheField>
    <cacheField name="Columna95" numFmtId="2">
      <sharedItems containsMixedTypes="1" containsNumber="1" minValue="0.33333333333333331" maxValue="1"/>
    </cacheField>
    <cacheField name="Columna96" numFmtId="2">
      <sharedItems containsMixedTypes="1" containsNumber="1" minValue="0.66666666666666663" maxValue="3"/>
    </cacheField>
    <cacheField name="Columna97" numFmtId="2">
      <sharedItems containsMixedTypes="1" containsNumber="1" minValue="1" maxValue="5"/>
    </cacheField>
    <cacheField name="Columna98" numFmtId="2">
      <sharedItems containsMixedTypes="1" containsNumber="1" minValue="8.3333333333333329E-2" maxValue="2"/>
    </cacheField>
    <cacheField name="Columna99" numFmtId="2">
      <sharedItems containsMixedTypes="1" containsNumber="1" minValue="0.16666666666666666" maxValue="3"/>
    </cacheField>
    <cacheField name="Columna100" numFmtId="2">
      <sharedItems containsMixedTypes="1" containsNumber="1" minValue="0.33333333333333331" maxValue="4"/>
    </cacheField>
    <cacheField name="Columna101" numFmtId="2">
      <sharedItems containsMixedTypes="1" containsNumber="1" minValue="0.33333333333333331" maxValue="2"/>
    </cacheField>
    <cacheField name="Columna102" numFmtId="2">
      <sharedItems containsMixedTypes="1" containsNumber="1" minValue="0.5" maxValue="4"/>
    </cacheField>
    <cacheField name="Columna103" numFmtId="2">
      <sharedItems containsMixedTypes="1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áximo Valverde Villalobos" refreshedDate="45482.603760763886" createdVersion="7" refreshedVersion="7" minRefreshableVersion="3" recordCount="15" xr:uid="{5A66F32B-6529-4DAE-BE2C-493E0114EEBF}">
  <cacheSource type="worksheet">
    <worksheetSource name="PromediosV"/>
  </cacheSource>
  <cacheFields count="12">
    <cacheField name="Columna1" numFmtId="0">
      <sharedItems containsSemiMixedTypes="0" containsString="0" containsNumber="1" containsInteger="1" minValue="1" maxValue="15"/>
    </cacheField>
    <cacheField name="Actividad" numFmtId="0">
      <sharedItems count="15">
        <s v="Inspección de establecimientos para la vigilancia y control de plagas"/>
        <s v="Inspección de rastrojos de cultivos"/>
        <s v="Atención de denuncias fitosanitarias"/>
        <s v="Muestreo general de plagas en estaciones de vigilancia fitosanitaria"/>
        <s v="Trampeos para monitoreo de plagas"/>
        <s v="Aplicación de medidas técnicas y administrativas para el control de plagas"/>
        <s v="Prediagnóstico de plagas"/>
        <s v="Inspección de viveros"/>
        <s v="Inspección de empacadoras de productos de exportación"/>
        <s v="Muestreo de vegetales para LMR"/>
        <s v="Seguimiento a los no cumplimientos de LMR"/>
        <s v="Charlas en temas de Buenas Prácticas Agrícolas"/>
        <s v="Participación en reuniones técnicas"/>
        <s v="Atención de consultas"/>
        <s v="Certificación de tratamientos de exportación"/>
      </sharedItems>
    </cacheField>
    <cacheField name="Central Oriental" numFmtId="2">
      <sharedItems containsSemiMixedTypes="0" containsString="0" containsNumber="1" minValue="0.8247916666666667" maxValue="4.0125000000000002" count="15">
        <n v="1.152797619047619"/>
        <n v="1.5046875000000002"/>
        <n v="2.5040972222222222"/>
        <n v="1.1957249999999999"/>
        <n v="0.92881944444444442"/>
        <n v="1.6885937500000001"/>
        <n v="1.6540416666666666"/>
        <n v="1.3566071428571429"/>
        <n v="1.3597916666666667"/>
        <n v="0.8247916666666667"/>
        <n v="1.1687202380952384"/>
        <n v="2.3183333333333334"/>
        <n v="4.0125000000000002"/>
        <n v="1.2419642857142859"/>
        <n v="1.5715625000000002"/>
      </sharedItems>
    </cacheField>
    <cacheField name="Pacífico Central" numFmtId="2">
      <sharedItems containsMixedTypes="1" containsNumber="1" minValue="0.3938194444444445" maxValue="3.21" count="13">
        <n v="1.3820833333333336"/>
        <n v="1.4340972222222221"/>
        <n v="2.0359722222222221"/>
        <n v="1.1294444444444445"/>
        <n v="0.3938194444444445"/>
        <n v="2.1697222222222221"/>
        <n v="1.6347222222222222"/>
        <n v="2.14"/>
        <n v="1.1591666666666667"/>
        <n v="2.6750000000000003"/>
        <n v="3.21"/>
        <n v="1.709027777777778"/>
        <s v="NA"/>
      </sharedItems>
    </cacheField>
    <cacheField name="Huetar Norte" numFmtId="2">
      <sharedItems containsMixedTypes="1" containsNumber="1" minValue="0.44583333333333336" maxValue="3.8787500000000001" count="14">
        <n v="2.2180208333333331"/>
        <n v="3.5443750000000001"/>
        <n v="1.9913888888888893"/>
        <n v="3.21"/>
        <n v="0.44583333333333336"/>
        <n v="2.3183333333333334"/>
        <s v="NA"/>
        <n v="1.7833333333333334"/>
        <n v="1.9022222222222223"/>
        <n v="1.1220138888888891"/>
        <n v="1.2037500000000001"/>
        <n v="1.5604166666666668"/>
        <n v="1.0997222222222223"/>
        <n v="3.8787500000000001"/>
      </sharedItems>
    </cacheField>
    <cacheField name="Central Occidental" numFmtId="2">
      <sharedItems containsSemiMixedTypes="0" containsString="0" containsNumber="1" minValue="0.59815972222222225" maxValue="3.5109375000000003" count="15">
        <n v="1.4415277777777777"/>
        <n v="2.14"/>
        <n v="2.7344444444444442"/>
        <n v="1.73875"/>
        <n v="0.59815972222222225"/>
        <n v="3.0316666666666672"/>
        <n v="2.5660185185185189"/>
        <n v="2.1053240740740744"/>
        <n v="2.0508333333333337"/>
        <n v="1.9839583333333333"/>
        <n v="1.8873611111111113"/>
        <n v="2.8756250000000003"/>
        <n v="3.5109375000000003"/>
        <n v="1.5455555555555556"/>
        <n v="2.9425000000000003"/>
      </sharedItems>
    </cacheField>
    <cacheField name="Central Sur" numFmtId="2">
      <sharedItems containsMixedTypes="1" containsNumber="1" minValue="0.68361111111111106" maxValue="1.8725000000000001" count="11">
        <n v="1.1591666666666667"/>
        <s v="NA"/>
        <n v="0.80249999999999999"/>
        <n v="1.1591666666666669"/>
        <n v="0.68361111111111106"/>
        <n v="1.4638194444444443"/>
        <n v="1.605"/>
        <n v="1.0848611111111111"/>
        <n v="1.5084027777777778"/>
        <n v="1.8725000000000001"/>
        <n v="1.0328472222222225"/>
      </sharedItems>
    </cacheField>
    <cacheField name="Huetar Caribe" numFmtId="2">
      <sharedItems containsMixedTypes="1" containsNumber="1" minValue="1.1628819444444445" maxValue="3.8787499999999997" count="12">
        <n v="2.0508333333333333"/>
        <n v="3.4329166666666664"/>
        <n v="3.8787499999999997"/>
        <n v="2.526388888888889"/>
        <n v="1.8056249999999998"/>
        <n v="2.4372222222222222"/>
        <s v="NA"/>
        <n v="2.6750000000000003"/>
        <n v="2.3480555555555558"/>
        <n v="2.14"/>
        <n v="3.21"/>
        <n v="1.1628819444444445"/>
      </sharedItems>
    </cacheField>
    <cacheField name="Chorotega" numFmtId="2">
      <sharedItems containsSemiMixedTypes="0" containsString="0" containsNumber="1" minValue="1.3256111111111113" maxValue="11.270666666666667" count="15">
        <n v="2.1905277777777781"/>
        <n v="1.9393750000000001"/>
        <n v="2.9202083333333335"/>
        <n v="2.6972916666666671"/>
        <n v="3.4388611111111111"/>
        <n v="2.0805555555555557"/>
        <n v="2.3183333333333334"/>
        <n v="1.605"/>
        <n v="11.270666666666667"/>
        <n v="1.3672222222222223"/>
        <n v="1.7179444444444447"/>
        <n v="2.996"/>
        <n v="3.7806666666666664"/>
        <n v="1.3256111111111113"/>
        <n v="3.1877083333333331"/>
      </sharedItems>
    </cacheField>
    <cacheField name="Brunca" numFmtId="2">
      <sharedItems containsMixedTypes="1" containsNumber="1" minValue="0.80249999999999999" maxValue="3.8341666666666665" count="14">
        <n v="2.9425000000000003"/>
        <n v="2.4966666666666666"/>
        <n v="3.0316666666666667"/>
        <n v="2.4075000000000002"/>
        <n v="1.3152083333333335"/>
        <n v="2.0954166666666669"/>
        <n v="0.80249999999999999"/>
        <n v="2.6750000000000003"/>
        <s v="NA"/>
        <n v="1.4712500000000002"/>
        <n v="2.1845833333333338"/>
        <n v="2.3183333333333334"/>
        <n v="1.1814583333333335"/>
        <n v="3.8341666666666665"/>
      </sharedItems>
    </cacheField>
    <cacheField name="General (horas)" numFmtId="2">
      <sharedItems containsSemiMixedTypes="0" containsString="0" containsNumber="1" minValue="1.2012421875000001" maxValue="3.5119282407407408" count="15">
        <n v="1.8171821676587303"/>
        <n v="2.3560168650793654"/>
        <n v="2.4873784722222223"/>
        <n v="2.0080333333333336"/>
        <n v="1.2012421875000001"/>
        <n v="2.1439474826388887"/>
        <n v="1.9021231481481482"/>
        <n v="1.9299983465608468"/>
        <n v="3.5119282407407408"/>
        <n v="1.3941579861111113"/>
        <n v="1.8775952380952385"/>
        <n v="2.6412440476190477"/>
        <n v="3.2363784722222224"/>
        <n v="1.2873835565476193"/>
        <n v="3.0829375000000003"/>
      </sharedItems>
    </cacheField>
    <cacheField name="General" numFmtId="20">
      <sharedItems containsSemiMixedTypes="0" containsNonDate="0" containsDate="1" containsString="0" minDate="1899-12-30T01:12:04" maxDate="1899-12-30T03:30:43"/>
    </cacheField>
  </cacheFields>
  <extLst>
    <ext xmlns:x14="http://schemas.microsoft.com/office/spreadsheetml/2009/9/main" uri="{725AE2AE-9491-48be-B2B4-4EB974FC3084}">
      <x14:pivotCacheDefinition pivotCacheId="1811815068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áximo Valverde Villalobos" refreshedDate="45496.399772800927" createdVersion="7" refreshedVersion="7" minRefreshableVersion="3" recordCount="120" xr:uid="{58B2A2A6-E50B-4744-AF5D-62EAE437A929}">
  <cacheSource type="worksheet">
    <worksheetSource name="PromediosH"/>
  </cacheSource>
  <cacheFields count="4">
    <cacheField name="Región" numFmtId="0">
      <sharedItems count="8">
        <s v="Central Oriental"/>
        <s v="Pacífico Central"/>
        <s v="Huetar Norte"/>
        <s v="Central Occidental"/>
        <s v="Central Sur"/>
        <s v="Huetar Caribe"/>
        <s v="Chorotega"/>
        <s v="Brunca"/>
      </sharedItems>
    </cacheField>
    <cacheField name="Actividad" numFmtId="0">
      <sharedItems count="15">
        <s v="Inspección de establecimientos para la vigilancia y control de plagas"/>
        <s v="Inspección de rastrojos de cultivos"/>
        <s v="Atención de denuncias fitosanitarias"/>
        <s v="Muestreo general de plagas en estaciones de vigilancia fitosanitaria"/>
        <s v="Trampeos para monitoreo de plagas"/>
        <s v="Aplicación de medidas técnicas y administrativas para el control de plagas"/>
        <s v="Prediagnóstico de plagas"/>
        <s v="Inspección de viveros"/>
        <s v="Inspección de empacadoras de productos de exportación"/>
        <s v="Muestreo de vegetales para LMR"/>
        <s v="Seguimiento a los no cumplimientos de LMR"/>
        <s v="Charlas en temas de Buenas Prácticas Agrícolas"/>
        <s v="Participación en reuniones técnicas"/>
        <s v="Atención de consultas"/>
        <s v="Certificación de tratamientos de exportación"/>
      </sharedItems>
    </cacheField>
    <cacheField name="Tiempo medio (horas)" numFmtId="2">
      <sharedItems containsMixedTypes="1" containsNumber="1" minValue="0.3938194444444445" maxValue="11.270666666666667"/>
    </cacheField>
    <cacheField name="Tiempo medio (cronómetro)" numFmtId="20">
      <sharedItems containsDate="1" containsMixedTypes="1" minDate="1899-12-30T00:23:38" maxDate="1899-12-30T11:16:14"/>
    </cacheField>
  </cacheFields>
  <extLst>
    <ext xmlns:x14="http://schemas.microsoft.com/office/spreadsheetml/2009/9/main" uri="{725AE2AE-9491-48be-B2B4-4EB974FC3084}">
      <x14:pivotCacheDefinition pivotCacheId="119623995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n v="1"/>
    <n v="2.5"/>
    <n v="4"/>
    <n v="1"/>
    <n v="3"/>
    <n v="5"/>
    <n v="1"/>
    <n v="1.3333333333333333"/>
    <n v="1.8333333333333333"/>
    <n v="0.5"/>
    <n v="0.75"/>
    <n v="1.3333333333333333"/>
    <n v="0.75"/>
    <n v="2"/>
    <n v="4"/>
    <n v="1.5"/>
    <n v="2"/>
    <n v="3"/>
    <n v="1.5"/>
    <n v="2.5"/>
    <n v="5"/>
    <n v="0.66666666666666663"/>
    <n v="1"/>
    <n v="3"/>
    <n v="1"/>
    <n v="2"/>
    <n v="3"/>
    <n v="1"/>
    <n v="2"/>
    <n v="3"/>
    <n v="1.5"/>
    <n v="1.5"/>
    <n v="2"/>
    <n v="2"/>
    <n v="2"/>
    <n v="2.5"/>
    <n v="1"/>
    <n v="2"/>
    <n v="3"/>
    <n v="1.5"/>
    <n v="2"/>
    <n v="3"/>
    <n v="0.66666666666666663"/>
    <n v="1.25"/>
    <n v="2.5"/>
    <n v="1"/>
    <n v="1"/>
    <n v="1.5"/>
    <n v="2"/>
    <n v="3"/>
    <n v="4"/>
    <n v="1"/>
    <n v="1.5"/>
    <n v="2.25"/>
    <n v="2"/>
    <n v="2.5"/>
    <n v="4"/>
    <n v="0.75"/>
    <n v="1.3333333333333333"/>
    <n v="2"/>
    <n v="3"/>
    <n v="5"/>
    <n v="8"/>
    <s v="NA"/>
    <s v="NA"/>
    <s v="NA"/>
    <n v="0.66666666666666663"/>
    <n v="1.3333333333333333"/>
    <n v="2"/>
    <n v="0.5"/>
    <n v="1"/>
    <n v="2"/>
    <n v="1.25"/>
    <n v="1.5"/>
    <n v="2.5"/>
    <n v="1"/>
    <n v="1.5"/>
    <n v="2"/>
    <n v="0.5"/>
    <n v="0.6"/>
    <n v="0.7"/>
    <n v="0.5"/>
    <n v="0.83333333333333337"/>
    <n v="1.3333333333333333"/>
    <n v="0.41666666666666669"/>
    <n v="1"/>
    <n v="1.5"/>
    <n v="0.33333333333333331"/>
    <n v="0.75"/>
    <n v="1"/>
    <n v="1"/>
    <n v="1.5"/>
    <n v="2"/>
    <n v="0.75"/>
    <n v="1.3666666666666667"/>
    <n v="2"/>
    <n v="0.33333333333333331"/>
    <n v="1"/>
    <n v="2"/>
    <n v="0.5"/>
    <n v="1.4166666666666667"/>
    <n v="3"/>
  </r>
  <r>
    <x v="1"/>
    <n v="1.5"/>
    <n v="2.5"/>
    <n v="3.5"/>
    <n v="1"/>
    <n v="2"/>
    <n v="4"/>
    <s v="NA"/>
    <s v="NA"/>
    <s v="NA"/>
    <s v="NA"/>
    <s v="NA"/>
    <s v="NA"/>
    <n v="1"/>
    <n v="1.5"/>
    <n v="5"/>
    <n v="0.5"/>
    <n v="1.25"/>
    <n v="2"/>
    <n v="1"/>
    <n v="2"/>
    <n v="2.5"/>
    <n v="1.5"/>
    <n v="2"/>
    <n v="3"/>
    <s v="NA"/>
    <s v="NA"/>
    <s v="NA"/>
    <n v="3"/>
    <n v="4"/>
    <n v="8"/>
    <n v="2"/>
    <n v="2.5"/>
    <n v="4"/>
    <n v="2"/>
    <n v="2.5"/>
    <n v="3"/>
    <n v="3"/>
    <n v="3"/>
    <n v="4"/>
    <s v="NA"/>
    <s v="NA"/>
    <s v="NA"/>
    <s v="NA"/>
    <s v="NA"/>
    <s v="NA"/>
    <n v="3"/>
    <n v="3"/>
    <n v="8"/>
    <n v="4"/>
    <n v="4.5"/>
    <n v="5.5"/>
    <n v="1"/>
    <n v="2.5"/>
    <n v="3"/>
    <n v="2"/>
    <n v="2.5"/>
    <n v="3"/>
    <n v="0.66666666666666663"/>
    <n v="1.5"/>
    <n v="3"/>
    <n v="4"/>
    <n v="5"/>
    <n v="7"/>
    <s v="NA"/>
    <s v="NA"/>
    <s v="NA"/>
    <n v="0.5"/>
    <n v="0.66666666666666663"/>
    <n v="0.83333333333333337"/>
    <n v="2"/>
    <n v="3"/>
    <n v="6"/>
    <s v="NA"/>
    <s v="NA"/>
    <s v="NA"/>
    <s v="NA"/>
    <s v="NA"/>
    <s v="NA"/>
    <s v="NA"/>
    <s v="NA"/>
    <s v="NA"/>
    <s v="NA"/>
    <s v="NA"/>
    <s v="NA"/>
    <n v="0.75"/>
    <n v="1"/>
    <n v="2"/>
    <s v="NA"/>
    <s v="NA"/>
    <s v="NA"/>
    <n v="1"/>
    <n v="1.5"/>
    <n v="2.5"/>
    <s v="NA"/>
    <s v="NA"/>
    <s v="NA"/>
    <n v="0.33333333333333331"/>
    <n v="1"/>
    <n v="2"/>
    <n v="0.75"/>
    <n v="1.5"/>
    <n v="3"/>
  </r>
  <r>
    <x v="2"/>
    <n v="2"/>
    <n v="2.5"/>
    <n v="3"/>
    <n v="2"/>
    <n v="3"/>
    <n v="5"/>
    <n v="0.5"/>
    <n v="0.75"/>
    <n v="1"/>
    <n v="0.5"/>
    <n v="0.75"/>
    <n v="1"/>
    <n v="2"/>
    <n v="3"/>
    <n v="5"/>
    <s v="NA"/>
    <s v="NA"/>
    <s v="NA"/>
    <n v="1.5"/>
    <n v="2.5"/>
    <n v="5"/>
    <n v="2"/>
    <n v="2.5"/>
    <n v="3"/>
    <n v="2"/>
    <n v="2.5"/>
    <n v="3"/>
    <n v="3"/>
    <n v="4"/>
    <n v="8"/>
    <n v="4"/>
    <n v="4"/>
    <n v="6"/>
    <n v="2"/>
    <n v="2.5"/>
    <n v="3"/>
    <n v="3"/>
    <n v="3"/>
    <n v="4"/>
    <n v="1"/>
    <n v="1.5"/>
    <n v="3"/>
    <n v="1"/>
    <n v="1.5"/>
    <n v="4"/>
    <n v="0.33333333333333331"/>
    <n v="1"/>
    <n v="8"/>
    <s v="NA"/>
    <s v="NA"/>
    <s v="NA"/>
    <n v="0.66666666666666663"/>
    <n v="1.5"/>
    <n v="2"/>
    <n v="0.5"/>
    <n v="2"/>
    <n v="4"/>
    <n v="3"/>
    <n v="4"/>
    <n v="8"/>
    <n v="3"/>
    <n v="5"/>
    <n v="7"/>
    <s v="NA"/>
    <s v="NA"/>
    <s v="NA"/>
    <n v="1"/>
    <n v="1.5"/>
    <n v="2"/>
    <n v="2"/>
    <n v="3"/>
    <n v="5"/>
    <n v="1"/>
    <n v="3"/>
    <n v="5"/>
    <n v="4"/>
    <n v="5"/>
    <n v="8"/>
    <n v="1"/>
    <n v="1.25"/>
    <n v="1.5"/>
    <n v="1"/>
    <n v="1.5"/>
    <n v="3"/>
    <s v="NA"/>
    <s v="NA"/>
    <s v="NA"/>
    <n v="0.66666666666666663"/>
    <n v="1"/>
    <n v="1.5"/>
    <n v="1"/>
    <n v="1.5"/>
    <n v="2"/>
    <n v="1"/>
    <n v="3"/>
    <n v="5"/>
    <n v="0.33333333333333331"/>
    <n v="1"/>
    <n v="2"/>
    <n v="1.5"/>
    <n v="2.5"/>
    <n v="5"/>
  </r>
  <r>
    <x v="3"/>
    <n v="1"/>
    <n v="1.5"/>
    <n v="2"/>
    <n v="2"/>
    <n v="3"/>
    <n v="4"/>
    <n v="0.75"/>
    <n v="1"/>
    <n v="2"/>
    <n v="0.75"/>
    <n v="1"/>
    <n v="1.5"/>
    <n v="1.5"/>
    <n v="3"/>
    <n v="4"/>
    <s v="NA"/>
    <s v="NA"/>
    <s v="NA"/>
    <n v="1.5"/>
    <n v="2"/>
    <n v="3"/>
    <n v="2"/>
    <n v="2.5"/>
    <n v="3"/>
    <n v="1.5"/>
    <n v="2.5"/>
    <n v="4"/>
    <n v="2"/>
    <n v="3"/>
    <n v="3.5"/>
    <n v="1.5"/>
    <n v="2.5"/>
    <n v="3"/>
    <n v="0.66666666666666663"/>
    <n v="1"/>
    <n v="1"/>
    <n v="3"/>
    <n v="3"/>
    <n v="4"/>
    <n v="1"/>
    <n v="2"/>
    <n v="3"/>
    <n v="0.66666666666666663"/>
    <n v="1.5"/>
    <n v="2.5"/>
    <s v="NA"/>
    <s v="NA"/>
    <s v="NA"/>
    <s v="NA"/>
    <s v="NA"/>
    <s v="NA"/>
    <s v="NA"/>
    <s v="NA"/>
    <s v="NA"/>
    <n v="2"/>
    <n v="3"/>
    <n v="4"/>
    <s v="NA"/>
    <s v="NA"/>
    <s v="NA"/>
    <n v="3"/>
    <n v="5"/>
    <n v="8"/>
    <s v="NA"/>
    <s v="NA"/>
    <s v="NA"/>
    <n v="1"/>
    <n v="1.5"/>
    <n v="2"/>
    <n v="0.75"/>
    <n v="1.25"/>
    <n v="2"/>
    <n v="1.5"/>
    <n v="2"/>
    <n v="3"/>
    <n v="1"/>
    <n v="1.5"/>
    <n v="2"/>
    <n v="0.66666666666666663"/>
    <n v="0.8"/>
    <n v="1"/>
    <n v="1"/>
    <n v="1.25"/>
    <n v="1.5"/>
    <n v="0.75"/>
    <n v="1"/>
    <n v="1.3333333333333333"/>
    <n v="0.75"/>
    <n v="1"/>
    <n v="1.25"/>
    <s v="NA"/>
    <s v="NA"/>
    <s v="NA"/>
    <s v="NA"/>
    <s v="NA"/>
    <s v="NA"/>
    <n v="0.33333333333333331"/>
    <n v="1"/>
    <n v="2"/>
    <s v="NA"/>
    <s v="NA"/>
    <s v="NA"/>
  </r>
  <r>
    <x v="4"/>
    <n v="0.75"/>
    <n v="1"/>
    <n v="1"/>
    <n v="1"/>
    <n v="1.5"/>
    <n v="2"/>
    <n v="0.41666666666666669"/>
    <n v="0.5"/>
    <n v="0.75"/>
    <n v="0.5"/>
    <n v="0.75"/>
    <n v="1"/>
    <n v="1.75"/>
    <n v="2"/>
    <n v="6"/>
    <n v="0.66666666666666663"/>
    <n v="3.5"/>
    <n v="5"/>
    <n v="1"/>
    <n v="2.5"/>
    <n v="5"/>
    <n v="4"/>
    <n v="5"/>
    <n v="6"/>
    <n v="1"/>
    <n v="2.5"/>
    <n v="4"/>
    <n v="1.5"/>
    <n v="2"/>
    <n v="4"/>
    <n v="1"/>
    <n v="2.5"/>
    <n v="3.5"/>
    <n v="0.5"/>
    <n v="1"/>
    <n v="1.5"/>
    <n v="0.5"/>
    <n v="1"/>
    <n v="2"/>
    <n v="0.33333333333333331"/>
    <n v="0.5"/>
    <n v="2"/>
    <n v="0.41666666666666669"/>
    <n v="1.3333333333333333"/>
    <n v="2.5"/>
    <n v="0.33333333333333331"/>
    <n v="0.41666666666666669"/>
    <n v="0.5"/>
    <s v="NA"/>
    <s v="NA"/>
    <s v="NA"/>
    <s v="NA"/>
    <s v="NA"/>
    <s v="NA"/>
    <s v="NA"/>
    <s v="NA"/>
    <s v="NA"/>
    <s v="NA"/>
    <s v="NA"/>
    <s v="NA"/>
    <n v="2"/>
    <n v="4"/>
    <n v="5"/>
    <n v="0.33333333333333331"/>
    <n v="0.5"/>
    <n v="2"/>
    <n v="0.16666666666666666"/>
    <n v="0.25"/>
    <n v="0.33333333333333331"/>
    <n v="0.33333333333333331"/>
    <n v="0.5"/>
    <n v="0.75"/>
    <n v="0.5"/>
    <n v="0.75"/>
    <n v="1"/>
    <n v="1"/>
    <n v="1.5"/>
    <n v="2"/>
    <n v="0.41666666666666669"/>
    <n v="0.5"/>
    <n v="0.58333333333333337"/>
    <n v="0.33333333333333331"/>
    <n v="0.5"/>
    <n v="0.66666666666666663"/>
    <n v="0.75"/>
    <n v="1"/>
    <n v="1.25"/>
    <n v="0.66666666666666663"/>
    <n v="1"/>
    <n v="1.1666666666666667"/>
    <s v="NA"/>
    <s v="NA"/>
    <s v="NA"/>
    <n v="0.5"/>
    <n v="0.75"/>
    <n v="1"/>
    <n v="8.3333333333333329E-2"/>
    <n v="0.16666666666666666"/>
    <n v="0.33333333333333331"/>
    <n v="0.33333333333333331"/>
    <n v="0.5"/>
    <n v="1"/>
  </r>
  <r>
    <x v="5"/>
    <n v="0.5"/>
    <n v="0.75"/>
    <n v="1"/>
    <n v="2"/>
    <n v="3"/>
    <n v="5"/>
    <n v="1"/>
    <n v="1.3333333333333333"/>
    <n v="1.75"/>
    <n v="0.33333333333333331"/>
    <n v="1"/>
    <n v="4"/>
    <s v="NA"/>
    <s v="NA"/>
    <s v="NA"/>
    <n v="1.5"/>
    <n v="2"/>
    <n v="2.5"/>
    <n v="1.5"/>
    <n v="2.5"/>
    <n v="5"/>
    <n v="0.66666666666666663"/>
    <n v="1"/>
    <n v="1.5"/>
    <n v="1"/>
    <n v="2"/>
    <n v="3"/>
    <n v="1"/>
    <n v="1.5"/>
    <n v="2"/>
    <n v="1"/>
    <n v="4"/>
    <n v="6"/>
    <n v="0.5"/>
    <n v="0.66666666666666663"/>
    <n v="1.5"/>
    <n v="2"/>
    <n v="3"/>
    <n v="4"/>
    <n v="1"/>
    <n v="1.5"/>
    <n v="2"/>
    <n v="1"/>
    <n v="1.5"/>
    <n v="2.5"/>
    <n v="1"/>
    <n v="1.5"/>
    <n v="2"/>
    <s v="NA"/>
    <s v="NA"/>
    <s v="NA"/>
    <n v="1"/>
    <n v="1.5"/>
    <n v="2"/>
    <n v="1"/>
    <n v="3"/>
    <n v="8"/>
    <s v="NA"/>
    <s v="NA"/>
    <s v="NA"/>
    <n v="2"/>
    <n v="5"/>
    <n v="8"/>
    <s v="NA"/>
    <s v="NA"/>
    <s v="NA"/>
    <n v="1"/>
    <n v="1.5"/>
    <n v="2"/>
    <n v="1"/>
    <n v="2"/>
    <n v="3"/>
    <n v="4"/>
    <n v="5"/>
    <n v="6"/>
    <n v="1"/>
    <n v="2"/>
    <n v="3"/>
    <s v="NA"/>
    <s v="NA"/>
    <s v="NA"/>
    <n v="0.75"/>
    <n v="1"/>
    <n v="1.25"/>
    <s v="NA"/>
    <s v="NA"/>
    <s v="NA"/>
    <n v="1.5"/>
    <n v="2"/>
    <n v="3"/>
    <s v="NA"/>
    <s v="NA"/>
    <s v="NA"/>
    <n v="0.75"/>
    <n v="1"/>
    <n v="2"/>
    <n v="0.33333333333333331"/>
    <n v="1"/>
    <n v="2"/>
    <n v="1.5"/>
    <n v="2.5"/>
    <n v="5"/>
  </r>
  <r>
    <x v="6"/>
    <n v="0.5"/>
    <n v="0.75"/>
    <n v="1"/>
    <s v="NA"/>
    <s v="NA"/>
    <s v="NA"/>
    <s v="NA"/>
    <s v="NA"/>
    <s v="NA"/>
    <s v="NA"/>
    <s v="NA"/>
    <s v="NA"/>
    <s v="NA"/>
    <s v="NA"/>
    <s v="NA"/>
    <s v="NA"/>
    <s v="NA"/>
    <s v="NA"/>
    <n v="1"/>
    <n v="2"/>
    <n v="4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n v="0.66666666666666663"/>
    <n v="0.83333333333333337"/>
    <n v="1"/>
    <n v="0.5"/>
    <n v="0.66666666666666663"/>
    <n v="6"/>
    <n v="1"/>
    <n v="5"/>
    <n v="8"/>
    <n v="0.5"/>
    <n v="4"/>
    <n v="8"/>
    <n v="0.33333333333333331"/>
    <n v="0.41666666666666669"/>
    <n v="0.5"/>
    <n v="0.33333333333333331"/>
    <n v="0.5"/>
    <n v="0.75"/>
    <s v="NA"/>
    <s v="NA"/>
    <s v="NA"/>
    <n v="0.66666666666666663"/>
    <n v="1"/>
    <n v="1.5"/>
    <s v="NA"/>
    <s v="NA"/>
    <s v="NA"/>
    <n v="0.5"/>
    <n v="1.5"/>
    <n v="3"/>
    <n v="0.33333333333333331"/>
    <n v="1"/>
    <n v="2"/>
    <n v="2"/>
    <n v="3"/>
    <n v="4"/>
  </r>
  <r>
    <x v="7"/>
    <n v="1.5"/>
    <n v="2"/>
    <n v="2.5"/>
    <n v="2"/>
    <n v="3"/>
    <n v="4"/>
    <n v="1"/>
    <n v="1.5"/>
    <n v="2"/>
    <n v="1"/>
    <n v="1.5"/>
    <n v="2"/>
    <n v="1"/>
    <n v="1.5"/>
    <n v="2"/>
    <n v="0.5"/>
    <n v="1"/>
    <n v="1.5"/>
    <n v="1"/>
    <n v="2"/>
    <n v="3"/>
    <n v="1"/>
    <n v="1.5"/>
    <n v="2"/>
    <n v="1"/>
    <n v="1.5"/>
    <n v="2"/>
    <s v="NA"/>
    <s v="NA"/>
    <s v="NA"/>
    <s v="NA"/>
    <s v="NA"/>
    <s v="NA"/>
    <s v="NA"/>
    <s v="NA"/>
    <s v="NA"/>
    <n v="2"/>
    <n v="2.5"/>
    <n v="3"/>
    <n v="0.66666666666666663"/>
    <n v="1"/>
    <n v="2"/>
    <s v="NA"/>
    <s v="NA"/>
    <s v="NA"/>
    <n v="0.5"/>
    <n v="1"/>
    <n v="4"/>
    <s v="NA"/>
    <s v="NA"/>
    <s v="NA"/>
    <n v="1"/>
    <n v="2"/>
    <n v="2.5"/>
    <s v="NA"/>
    <s v="NA"/>
    <s v="NA"/>
    <s v="NA"/>
    <s v="NA"/>
    <s v="NA"/>
    <n v="3"/>
    <n v="4"/>
    <n v="6"/>
    <s v="NA"/>
    <s v="NA"/>
    <s v="NA"/>
    <n v="0.75"/>
    <n v="0.83333333333333337"/>
    <n v="1"/>
    <n v="1"/>
    <n v="2"/>
    <n v="5"/>
    <n v="1.3333333333333333"/>
    <n v="2.5"/>
    <n v="5"/>
    <n v="1"/>
    <n v="1.5"/>
    <n v="2"/>
    <n v="0.58333333333333337"/>
    <n v="0.66666666666666663"/>
    <n v="0.75"/>
    <n v="0.75"/>
    <n v="1"/>
    <n v="1.5"/>
    <n v="0.75"/>
    <n v="1"/>
    <n v="1.5"/>
    <n v="1"/>
    <n v="1.5"/>
    <n v="2"/>
    <n v="1"/>
    <n v="2"/>
    <n v="3"/>
    <n v="0.66666666666666663"/>
    <n v="1.0833333333333333"/>
    <n v="1.5"/>
    <n v="0.33333333333333331"/>
    <n v="1"/>
    <n v="2"/>
    <n v="1"/>
    <n v="2"/>
    <n v="3"/>
  </r>
  <r>
    <x v="8"/>
    <s v="NA"/>
    <s v="NA"/>
    <s v="NA"/>
    <s v="NA"/>
    <s v="NA"/>
    <s v="NA"/>
    <s v="NA"/>
    <s v="NA"/>
    <s v="NA"/>
    <s v="NA"/>
    <s v="NA"/>
    <s v="NA"/>
    <n v="1"/>
    <n v="12"/>
    <n v="12"/>
    <n v="12"/>
    <n v="12"/>
    <n v="12"/>
    <n v="3"/>
    <n v="6"/>
    <n v="12"/>
    <n v="12"/>
    <n v="12"/>
    <n v="12"/>
    <n v="12"/>
    <n v="12"/>
    <n v="12"/>
    <n v="2"/>
    <n v="2.5"/>
    <n v="3"/>
    <n v="1"/>
    <n v="1.5"/>
    <n v="2"/>
    <n v="2.5"/>
    <n v="2.5"/>
    <n v="3"/>
    <s v="NA"/>
    <s v="NA"/>
    <s v="NA"/>
    <s v="NA"/>
    <s v="NA"/>
    <s v="NA"/>
    <s v="NA"/>
    <s v="NA"/>
    <s v="NA"/>
    <s v="NA"/>
    <s v="NA"/>
    <s v="NA"/>
    <n v="1"/>
    <n v="2"/>
    <n v="2.5"/>
    <n v="1"/>
    <n v="1.5"/>
    <n v="2.5"/>
    <n v="1"/>
    <n v="2"/>
    <n v="2"/>
    <n v="0.83333333333333337"/>
    <n v="1.5"/>
    <n v="4"/>
    <n v="2"/>
    <n v="5"/>
    <n v="8"/>
    <s v="NA"/>
    <s v="NA"/>
    <s v="NA"/>
    <s v="NA"/>
    <s v="NA"/>
    <s v="NA"/>
    <n v="0.5"/>
    <n v="2"/>
    <n v="3"/>
    <s v="NA"/>
    <s v="NA"/>
    <s v="NA"/>
    <n v="1"/>
    <n v="1.5"/>
    <n v="2"/>
    <s v="NA"/>
    <s v="NA"/>
    <s v="NA"/>
    <s v="NA"/>
    <s v="NA"/>
    <s v="NA"/>
    <s v="NA"/>
    <s v="NA"/>
    <s v="NA"/>
    <s v="NA"/>
    <s v="NA"/>
    <s v="NA"/>
    <s v="NA"/>
    <s v="NA"/>
    <s v="NA"/>
    <n v="0.66666666666666663"/>
    <n v="1"/>
    <n v="1.5"/>
    <s v="NA"/>
    <s v="NA"/>
    <s v="NA"/>
    <n v="1"/>
    <n v="2"/>
    <n v="3"/>
  </r>
  <r>
    <x v="9"/>
    <n v="0.5"/>
    <n v="0.75"/>
    <n v="1"/>
    <n v="1"/>
    <n v="2"/>
    <n v="3"/>
    <n v="0.75"/>
    <n v="1"/>
    <n v="1.4166666666666667"/>
    <n v="0.5"/>
    <n v="1"/>
    <n v="1.5"/>
    <n v="1"/>
    <n v="1.5"/>
    <n v="2"/>
    <n v="0.5"/>
    <n v="0.66666666666666663"/>
    <n v="1"/>
    <n v="1"/>
    <n v="2"/>
    <n v="3"/>
    <n v="0.5"/>
    <n v="0.66666666666666663"/>
    <n v="1"/>
    <n v="1"/>
    <n v="1.5"/>
    <n v="2"/>
    <s v="NA"/>
    <s v="NA"/>
    <s v="NA"/>
    <s v="NA"/>
    <s v="NA"/>
    <s v="NA"/>
    <s v="NA"/>
    <s v="NA"/>
    <s v="NA"/>
    <n v="1"/>
    <n v="2"/>
    <n v="3"/>
    <n v="0.33333333333333331"/>
    <n v="0.66666666666666663"/>
    <n v="1"/>
    <s v="NA"/>
    <s v="NA"/>
    <s v="NA"/>
    <n v="0.5"/>
    <n v="1"/>
    <n v="1.4166666666666667"/>
    <s v="NA"/>
    <s v="NA"/>
    <s v="NA"/>
    <n v="0.66666666666666663"/>
    <n v="1"/>
    <n v="2"/>
    <s v="NA"/>
    <s v="NA"/>
    <s v="NA"/>
    <s v="NA"/>
    <s v="NA"/>
    <s v="NA"/>
    <n v="2"/>
    <n v="5"/>
    <n v="8"/>
    <n v="1"/>
    <n v="1.5"/>
    <n v="2"/>
    <n v="1"/>
    <n v="1.25"/>
    <n v="2"/>
    <n v="0.5"/>
    <n v="1"/>
    <n v="3"/>
    <n v="2"/>
    <n v="3.5"/>
    <n v="4"/>
    <n v="1"/>
    <n v="1.5"/>
    <n v="2"/>
    <n v="0.33333333333333331"/>
    <n v="0.41666666666666669"/>
    <n v="0.5"/>
    <n v="0.25"/>
    <n v="0.5"/>
    <n v="0.66666666666666663"/>
    <n v="0.5"/>
    <n v="0.75"/>
    <n v="1"/>
    <n v="0.33333333333333331"/>
    <n v="0.5"/>
    <n v="0.75"/>
    <n v="0.75"/>
    <n v="1"/>
    <n v="1.5"/>
    <n v="0.33333333333333331"/>
    <n v="0.66666666666666663"/>
    <n v="1"/>
    <n v="0.33333333333333331"/>
    <n v="0.66666666666666663"/>
    <n v="1"/>
    <n v="1"/>
    <n v="1.5"/>
    <n v="2"/>
  </r>
  <r>
    <x v="10"/>
    <n v="1.5"/>
    <n v="2"/>
    <n v="3"/>
    <n v="1"/>
    <n v="2"/>
    <n v="3"/>
    <n v="1"/>
    <n v="1.3333333333333333"/>
    <n v="1.75"/>
    <n v="1"/>
    <n v="1.3333333333333333"/>
    <n v="2.5"/>
    <n v="0.66666666666666663"/>
    <n v="1"/>
    <n v="1.5"/>
    <n v="0.5"/>
    <n v="1.5"/>
    <n v="2"/>
    <n v="1"/>
    <n v="2"/>
    <n v="3"/>
    <n v="1"/>
    <n v="1.5"/>
    <n v="2"/>
    <n v="1.5"/>
    <n v="2"/>
    <n v="3"/>
    <s v="NA"/>
    <s v="NA"/>
    <s v="NA"/>
    <s v="NA"/>
    <s v="NA"/>
    <s v="NA"/>
    <s v="NA"/>
    <s v="NA"/>
    <s v="NA"/>
    <n v="2"/>
    <n v="2.5"/>
    <n v="3"/>
    <n v="1"/>
    <n v="1.5"/>
    <n v="2"/>
    <s v="NA"/>
    <s v="NA"/>
    <s v="NA"/>
    <n v="0.5"/>
    <n v="0.75"/>
    <n v="1"/>
    <s v="NA"/>
    <s v="NA"/>
    <s v="NA"/>
    <n v="1"/>
    <n v="1.5"/>
    <n v="2"/>
    <s v="NA"/>
    <s v="NA"/>
    <s v="NA"/>
    <s v="NA"/>
    <s v="NA"/>
    <s v="NA"/>
    <n v="2"/>
    <n v="5"/>
    <n v="8"/>
    <n v="1"/>
    <n v="1.5"/>
    <n v="2"/>
    <n v="1"/>
    <n v="2"/>
    <n v="3"/>
    <n v="0.33333333333333331"/>
    <n v="2"/>
    <n v="4"/>
    <n v="1"/>
    <n v="1.5"/>
    <n v="2"/>
    <n v="1"/>
    <n v="1.5"/>
    <n v="2"/>
    <n v="0.33333333333333331"/>
    <n v="0.41666666666666669"/>
    <n v="0.5"/>
    <n v="0.75"/>
    <n v="1"/>
    <n v="1.5"/>
    <n v="0.75"/>
    <n v="1"/>
    <n v="2"/>
    <n v="1"/>
    <n v="1.5"/>
    <n v="2"/>
    <n v="0.5"/>
    <n v="1"/>
    <n v="2"/>
    <n v="0.75"/>
    <n v="0.83333333333333337"/>
    <n v="1"/>
    <n v="0.33333333333333331"/>
    <n v="0.66666666666666663"/>
    <n v="1"/>
    <n v="2"/>
    <n v="4"/>
    <n v="8"/>
  </r>
  <r>
    <x v="11"/>
    <n v="1"/>
    <n v="2"/>
    <n v="4"/>
    <n v="1"/>
    <n v="2"/>
    <n v="4"/>
    <s v="NA"/>
    <s v="NA"/>
    <s v="NA"/>
    <s v="NA"/>
    <s v="NA"/>
    <s v="NA"/>
    <n v="1.5"/>
    <n v="2"/>
    <n v="5"/>
    <n v="1"/>
    <n v="1.5"/>
    <n v="4"/>
    <n v="1.5"/>
    <n v="4"/>
    <n v="8"/>
    <n v="1"/>
    <n v="3"/>
    <n v="6"/>
    <n v="1"/>
    <n v="2"/>
    <n v="5"/>
    <s v="NA"/>
    <s v="NA"/>
    <s v="NA"/>
    <n v="3"/>
    <n v="3"/>
    <n v="3"/>
    <n v="3"/>
    <n v="3"/>
    <n v="3"/>
    <s v="NA"/>
    <s v="NA"/>
    <s v="NA"/>
    <s v="NA"/>
    <s v="NA"/>
    <s v="NA"/>
    <n v="3.5"/>
    <n v="3.5"/>
    <n v="3.5"/>
    <s v="NA"/>
    <s v="NA"/>
    <s v="NA"/>
    <s v="NA"/>
    <s v="NA"/>
    <s v="NA"/>
    <n v="1"/>
    <n v="1"/>
    <n v="1.5"/>
    <n v="1"/>
    <n v="2"/>
    <n v="2"/>
    <n v="1.5"/>
    <n v="2.5"/>
    <n v="8"/>
    <n v="3"/>
    <n v="5"/>
    <n v="7"/>
    <n v="1"/>
    <n v="1"/>
    <n v="1"/>
    <n v="2"/>
    <n v="3"/>
    <n v="4"/>
    <n v="1"/>
    <n v="2"/>
    <n v="8"/>
    <n v="3"/>
    <n v="4"/>
    <n v="4.5"/>
    <n v="1"/>
    <n v="1"/>
    <n v="1"/>
    <s v="NA"/>
    <s v="NA"/>
    <s v="NA"/>
    <n v="1"/>
    <n v="1.5"/>
    <n v="2"/>
    <s v="NA"/>
    <s v="NA"/>
    <s v="NA"/>
    <s v="NA"/>
    <s v="NA"/>
    <s v="NA"/>
    <n v="3"/>
    <n v="4"/>
    <n v="5"/>
    <s v="NA"/>
    <s v="NA"/>
    <s v="NA"/>
    <n v="2"/>
    <n v="3"/>
    <n v="4"/>
    <n v="2"/>
    <n v="3"/>
    <n v="4"/>
  </r>
  <r>
    <x v="12"/>
    <n v="2"/>
    <n v="2.5"/>
    <n v="4"/>
    <n v="2"/>
    <n v="3"/>
    <n v="4"/>
    <n v="1"/>
    <n v="1.5"/>
    <n v="2"/>
    <n v="2"/>
    <n v="2"/>
    <n v="2"/>
    <n v="4"/>
    <n v="4"/>
    <n v="5"/>
    <n v="3"/>
    <n v="3"/>
    <n v="3"/>
    <n v="2"/>
    <n v="4"/>
    <n v="8"/>
    <n v="3"/>
    <n v="3"/>
    <n v="4"/>
    <n v="3"/>
    <n v="3"/>
    <n v="3"/>
    <s v="NA"/>
    <s v="NA"/>
    <s v="NA"/>
    <s v="NA"/>
    <s v="NA"/>
    <s v="NA"/>
    <s v="NA"/>
    <s v="NA"/>
    <s v="NA"/>
    <n v="4"/>
    <n v="4"/>
    <n v="6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n v="2"/>
    <n v="3"/>
    <n v="4"/>
    <n v="4"/>
    <n v="6"/>
    <n v="8"/>
    <n v="0.5"/>
    <n v="1"/>
    <n v="1.25"/>
    <n v="2"/>
    <n v="3"/>
    <n v="5"/>
    <n v="2"/>
    <n v="3"/>
    <n v="4"/>
    <n v="4"/>
    <n v="6"/>
    <n v="8"/>
    <n v="2.5"/>
    <n v="3"/>
    <n v="3.5"/>
    <n v="3"/>
    <n v="4"/>
    <n v="6"/>
    <n v="2"/>
    <n v="2.5"/>
    <n v="3"/>
    <s v="NA"/>
    <s v="NA"/>
    <s v="NA"/>
    <n v="2"/>
    <n v="3"/>
    <n v="4"/>
    <s v="NA"/>
    <s v="NA"/>
    <s v="NA"/>
    <n v="2"/>
    <n v="3"/>
    <n v="4"/>
    <n v="2"/>
    <n v="3"/>
    <n v="4"/>
  </r>
  <r>
    <x v="13"/>
    <n v="0.5"/>
    <n v="1"/>
    <n v="2.5"/>
    <n v="0.25"/>
    <n v="1"/>
    <n v="2"/>
    <n v="0.41666666666666669"/>
    <n v="1"/>
    <n v="1.5"/>
    <n v="0.16666666666666666"/>
    <n v="1"/>
    <n v="1.5"/>
    <n v="0.33333333333333331"/>
    <n v="0.5"/>
    <n v="3"/>
    <n v="0.5"/>
    <n v="2"/>
    <n v="3"/>
    <n v="0.25"/>
    <n v="1"/>
    <n v="3"/>
    <n v="0.33333333333333331"/>
    <n v="1"/>
    <n v="1.5"/>
    <n v="0.25"/>
    <n v="1"/>
    <n v="3"/>
    <n v="0.25"/>
    <n v="2.5"/>
    <n v="3"/>
    <n v="0.33333333333333331"/>
    <n v="1"/>
    <n v="1.5"/>
    <n v="0.33333333333333331"/>
    <n v="0.41666666666666669"/>
    <n v="0.5"/>
    <n v="0.5"/>
    <n v="0.75"/>
    <n v="1"/>
    <n v="0.5"/>
    <n v="0.66666666666666663"/>
    <n v="1"/>
    <s v="NA"/>
    <s v="NA"/>
    <s v="NA"/>
    <n v="0.33333333333333331"/>
    <n v="0.5"/>
    <n v="1"/>
    <s v="NA"/>
    <s v="NA"/>
    <s v="NA"/>
    <n v="0.66666666666666663"/>
    <n v="1.5"/>
    <n v="2"/>
    <n v="0.5"/>
    <n v="1"/>
    <n v="2"/>
    <n v="0.25"/>
    <n v="0.5"/>
    <n v="1"/>
    <n v="1"/>
    <n v="2"/>
    <n v="3"/>
    <n v="2"/>
    <n v="3"/>
    <n v="4"/>
    <n v="0.33333333333333331"/>
    <n v="0.5"/>
    <n v="2"/>
    <n v="0.33333333333333331"/>
    <n v="1"/>
    <n v="2"/>
    <n v="0.5"/>
    <n v="1"/>
    <n v="1.5"/>
    <n v="2"/>
    <n v="3"/>
    <n v="4"/>
    <n v="0.33333333333333331"/>
    <n v="0.41666666666666669"/>
    <n v="0.5"/>
    <n v="0.16666666666666666"/>
    <n v="0.33333333333333331"/>
    <n v="1"/>
    <n v="0.33333333333333331"/>
    <n v="0.5"/>
    <n v="1"/>
    <n v="0.25"/>
    <n v="0.75"/>
    <n v="1"/>
    <n v="1"/>
    <n v="2"/>
    <n v="3"/>
    <n v="0.41666666666666669"/>
    <n v="1"/>
    <n v="1.5"/>
    <n v="0.16666666666666666"/>
    <n v="1"/>
    <n v="2"/>
    <n v="1"/>
    <n v="2"/>
    <n v="4"/>
  </r>
  <r>
    <x v="14"/>
    <n v="2"/>
    <n v="4"/>
    <n v="8"/>
    <n v="1"/>
    <n v="3"/>
    <n v="4"/>
    <s v="NA"/>
    <s v="NA"/>
    <s v="NA"/>
    <s v="NA"/>
    <s v="NA"/>
    <s v="NA"/>
    <n v="1"/>
    <n v="1.5"/>
    <n v="2"/>
    <n v="1"/>
    <n v="1.5"/>
    <n v="2"/>
    <n v="3"/>
    <n v="6"/>
    <n v="12"/>
    <n v="1.5"/>
    <n v="2"/>
    <n v="5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n v="1"/>
    <n v="1.5"/>
    <n v="2.5"/>
    <n v="4"/>
    <n v="5"/>
    <n v="10"/>
    <n v="2.5"/>
    <n v="4"/>
    <n v="8"/>
    <n v="3"/>
    <n v="6"/>
    <n v="8"/>
    <n v="1"/>
    <n v="1.5"/>
    <n v="2"/>
    <s v="NA"/>
    <s v="NA"/>
    <s v="NA"/>
    <n v="2"/>
    <n v="4"/>
    <n v="6"/>
    <s v="NA"/>
    <s v="NA"/>
    <s v="NA"/>
    <n v="1"/>
    <n v="1.5"/>
    <n v="2"/>
    <s v="NA"/>
    <s v="NA"/>
    <s v="NA"/>
    <n v="0.75"/>
    <n v="1.5"/>
    <n v="2"/>
    <s v="NA"/>
    <s v="NA"/>
    <s v="NA"/>
    <s v="NA"/>
    <s v="NA"/>
    <s v="NA"/>
    <s v="NA"/>
    <s v="NA"/>
    <s v="NA"/>
    <s v="NA"/>
    <s v="NA"/>
    <s v="NA"/>
    <s v="NA"/>
    <s v="NA"/>
    <s v="NA"/>
    <s v="NA"/>
    <s v="NA"/>
    <s v="NA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n v="1"/>
    <x v="0"/>
    <x v="0"/>
    <x v="0"/>
    <x v="0"/>
    <x v="0"/>
    <x v="0"/>
    <x v="0"/>
    <x v="0"/>
    <x v="0"/>
    <x v="0"/>
    <d v="1899-12-30T01:49:02"/>
  </r>
  <r>
    <n v="2"/>
    <x v="1"/>
    <x v="1"/>
    <x v="1"/>
    <x v="1"/>
    <x v="1"/>
    <x v="1"/>
    <x v="1"/>
    <x v="1"/>
    <x v="1"/>
    <x v="1"/>
    <d v="1899-12-30T02:21:22"/>
  </r>
  <r>
    <n v="3"/>
    <x v="2"/>
    <x v="2"/>
    <x v="2"/>
    <x v="2"/>
    <x v="2"/>
    <x v="2"/>
    <x v="2"/>
    <x v="2"/>
    <x v="2"/>
    <x v="2"/>
    <d v="1899-12-30T02:29:15"/>
  </r>
  <r>
    <n v="4"/>
    <x v="3"/>
    <x v="3"/>
    <x v="3"/>
    <x v="3"/>
    <x v="3"/>
    <x v="3"/>
    <x v="3"/>
    <x v="3"/>
    <x v="3"/>
    <x v="3"/>
    <d v="1899-12-30T02:00:29"/>
  </r>
  <r>
    <n v="5"/>
    <x v="4"/>
    <x v="4"/>
    <x v="4"/>
    <x v="4"/>
    <x v="4"/>
    <x v="4"/>
    <x v="4"/>
    <x v="4"/>
    <x v="4"/>
    <x v="4"/>
    <d v="1899-12-30T01:12:04"/>
  </r>
  <r>
    <n v="6"/>
    <x v="5"/>
    <x v="5"/>
    <x v="2"/>
    <x v="5"/>
    <x v="5"/>
    <x v="5"/>
    <x v="5"/>
    <x v="5"/>
    <x v="5"/>
    <x v="5"/>
    <d v="1899-12-30T02:08:38"/>
  </r>
  <r>
    <n v="7"/>
    <x v="6"/>
    <x v="6"/>
    <x v="5"/>
    <x v="6"/>
    <x v="6"/>
    <x v="1"/>
    <x v="6"/>
    <x v="6"/>
    <x v="6"/>
    <x v="6"/>
    <d v="1899-12-30T01:54:08"/>
  </r>
  <r>
    <n v="8"/>
    <x v="7"/>
    <x v="7"/>
    <x v="6"/>
    <x v="7"/>
    <x v="7"/>
    <x v="6"/>
    <x v="7"/>
    <x v="7"/>
    <x v="7"/>
    <x v="7"/>
    <d v="1899-12-30T01:55:48"/>
  </r>
  <r>
    <n v="9"/>
    <x v="8"/>
    <x v="8"/>
    <x v="7"/>
    <x v="8"/>
    <x v="8"/>
    <x v="1"/>
    <x v="8"/>
    <x v="8"/>
    <x v="8"/>
    <x v="8"/>
    <d v="1899-12-30T03:30:43"/>
  </r>
  <r>
    <n v="10"/>
    <x v="9"/>
    <x v="9"/>
    <x v="8"/>
    <x v="9"/>
    <x v="9"/>
    <x v="7"/>
    <x v="9"/>
    <x v="9"/>
    <x v="9"/>
    <x v="9"/>
    <d v="1899-12-30T01:23:39"/>
  </r>
  <r>
    <n v="11"/>
    <x v="10"/>
    <x v="10"/>
    <x v="9"/>
    <x v="10"/>
    <x v="10"/>
    <x v="8"/>
    <x v="7"/>
    <x v="10"/>
    <x v="10"/>
    <x v="10"/>
    <d v="1899-12-30T01:52:39"/>
  </r>
  <r>
    <n v="12"/>
    <x v="11"/>
    <x v="11"/>
    <x v="10"/>
    <x v="11"/>
    <x v="11"/>
    <x v="1"/>
    <x v="10"/>
    <x v="11"/>
    <x v="11"/>
    <x v="11"/>
    <d v="1899-12-30T02:38:28"/>
  </r>
  <r>
    <n v="13"/>
    <x v="12"/>
    <x v="12"/>
    <x v="10"/>
    <x v="6"/>
    <x v="12"/>
    <x v="9"/>
    <x v="6"/>
    <x v="12"/>
    <x v="2"/>
    <x v="12"/>
    <d v="1899-12-30T03:14:11"/>
  </r>
  <r>
    <n v="14"/>
    <x v="13"/>
    <x v="13"/>
    <x v="11"/>
    <x v="12"/>
    <x v="13"/>
    <x v="10"/>
    <x v="11"/>
    <x v="13"/>
    <x v="12"/>
    <x v="13"/>
    <d v="1899-12-30T01:17:15"/>
  </r>
  <r>
    <n v="15"/>
    <x v="14"/>
    <x v="14"/>
    <x v="12"/>
    <x v="13"/>
    <x v="14"/>
    <x v="1"/>
    <x v="6"/>
    <x v="14"/>
    <x v="13"/>
    <x v="14"/>
    <d v="1899-12-30T03:04:5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n v="1.152797619047619"/>
    <d v="1899-12-30T01:09:10"/>
  </r>
  <r>
    <x v="0"/>
    <x v="1"/>
    <n v="1.5046875000000002"/>
    <d v="1899-12-30T01:30:17"/>
  </r>
  <r>
    <x v="0"/>
    <x v="2"/>
    <n v="2.5040972222222222"/>
    <d v="1899-12-30T02:30:15"/>
  </r>
  <r>
    <x v="0"/>
    <x v="3"/>
    <n v="1.1957249999999999"/>
    <d v="1899-12-30T01:11:45"/>
  </r>
  <r>
    <x v="0"/>
    <x v="4"/>
    <n v="0.92881944444444442"/>
    <d v="1899-12-30T00:55:44"/>
  </r>
  <r>
    <x v="0"/>
    <x v="5"/>
    <n v="1.6885937500000001"/>
    <d v="1899-12-30T01:41:19"/>
  </r>
  <r>
    <x v="0"/>
    <x v="6"/>
    <n v="1.6540416666666666"/>
    <d v="1899-12-30T01:39:15"/>
  </r>
  <r>
    <x v="0"/>
    <x v="7"/>
    <n v="1.3566071428571429"/>
    <d v="1899-12-30T01:21:24"/>
  </r>
  <r>
    <x v="0"/>
    <x v="8"/>
    <n v="1.3597916666666667"/>
    <d v="1899-12-30T01:21:35"/>
  </r>
  <r>
    <x v="0"/>
    <x v="9"/>
    <n v="0.8247916666666667"/>
    <d v="1899-12-30T00:49:29"/>
  </r>
  <r>
    <x v="0"/>
    <x v="10"/>
    <n v="1.1687202380952384"/>
    <d v="1899-12-30T01:10:07"/>
  </r>
  <r>
    <x v="0"/>
    <x v="11"/>
    <n v="2.3183333333333334"/>
    <d v="1899-12-30T02:19:06"/>
  </r>
  <r>
    <x v="0"/>
    <x v="12"/>
    <n v="4.0125000000000002"/>
    <d v="1899-12-30T04:00:45"/>
  </r>
  <r>
    <x v="0"/>
    <x v="13"/>
    <n v="1.2419642857142859"/>
    <d v="1899-12-30T01:14:31"/>
  </r>
  <r>
    <x v="0"/>
    <x v="14"/>
    <n v="1.5715625000000002"/>
    <d v="1899-12-30T01:34:18"/>
  </r>
  <r>
    <x v="1"/>
    <x v="0"/>
    <n v="1.3820833333333336"/>
    <d v="1899-12-30T01:22:56"/>
  </r>
  <r>
    <x v="1"/>
    <x v="1"/>
    <n v="1.4340972222222221"/>
    <d v="1899-12-30T01:26:03"/>
  </r>
  <r>
    <x v="1"/>
    <x v="2"/>
    <n v="2.0359722222222221"/>
    <d v="1899-12-30T02:02:09"/>
  </r>
  <r>
    <x v="1"/>
    <x v="3"/>
    <n v="1.1294444444444445"/>
    <d v="1899-12-30T01:07:46"/>
  </r>
  <r>
    <x v="1"/>
    <x v="4"/>
    <n v="0.3938194444444445"/>
    <d v="1899-12-30T00:23:38"/>
  </r>
  <r>
    <x v="1"/>
    <x v="5"/>
    <n v="2.0359722222222221"/>
    <d v="1899-12-30T02:02:09"/>
  </r>
  <r>
    <x v="1"/>
    <x v="6"/>
    <n v="2.1697222222222221"/>
    <d v="1899-12-30T02:10:11"/>
  </r>
  <r>
    <x v="1"/>
    <x v="7"/>
    <n v="1.6347222222222222"/>
    <d v="1899-12-30T01:38:05"/>
  </r>
  <r>
    <x v="1"/>
    <x v="8"/>
    <n v="2.14"/>
    <d v="1899-12-30T02:08:24"/>
  </r>
  <r>
    <x v="1"/>
    <x v="9"/>
    <n v="1.1591666666666667"/>
    <d v="1899-12-30T01:09:33"/>
  </r>
  <r>
    <x v="1"/>
    <x v="10"/>
    <n v="2.6750000000000003"/>
    <d v="1899-12-30T02:40:30"/>
  </r>
  <r>
    <x v="1"/>
    <x v="11"/>
    <n v="3.21"/>
    <d v="1899-12-30T03:12:36"/>
  </r>
  <r>
    <x v="1"/>
    <x v="12"/>
    <n v="3.21"/>
    <d v="1899-12-30T03:12:36"/>
  </r>
  <r>
    <x v="1"/>
    <x v="13"/>
    <n v="1.709027777777778"/>
    <d v="1899-12-30T01:42:33"/>
  </r>
  <r>
    <x v="1"/>
    <x v="14"/>
    <s v="NA"/>
    <s v="NA"/>
  </r>
  <r>
    <x v="2"/>
    <x v="0"/>
    <n v="2.2180208333333331"/>
    <d v="1899-12-30T02:13:05"/>
  </r>
  <r>
    <x v="2"/>
    <x v="1"/>
    <n v="3.5443750000000001"/>
    <d v="1899-12-30T03:32:40"/>
  </r>
  <r>
    <x v="2"/>
    <x v="2"/>
    <n v="1.9913888888888893"/>
    <d v="1899-12-30T01:59:29"/>
  </r>
  <r>
    <x v="2"/>
    <x v="3"/>
    <n v="3.21"/>
    <d v="1899-12-30T03:12:36"/>
  </r>
  <r>
    <x v="2"/>
    <x v="4"/>
    <n v="0.44583333333333336"/>
    <d v="1899-12-30T00:26:45"/>
  </r>
  <r>
    <x v="2"/>
    <x v="5"/>
    <n v="2.3183333333333334"/>
    <d v="1899-12-30T02:19:06"/>
  </r>
  <r>
    <x v="2"/>
    <x v="6"/>
    <s v="NA"/>
    <s v="NA"/>
  </r>
  <r>
    <x v="2"/>
    <x v="7"/>
    <n v="1.7833333333333334"/>
    <d v="1899-12-30T01:47:00"/>
  </r>
  <r>
    <x v="2"/>
    <x v="8"/>
    <n v="1.9022222222222223"/>
    <d v="1899-12-30T01:54:08"/>
  </r>
  <r>
    <x v="2"/>
    <x v="9"/>
    <n v="1.1220138888888891"/>
    <d v="1899-12-30T01:07:19"/>
  </r>
  <r>
    <x v="2"/>
    <x v="10"/>
    <n v="1.2037500000000001"/>
    <d v="1899-12-30T01:12:14"/>
  </r>
  <r>
    <x v="2"/>
    <x v="11"/>
    <n v="1.5604166666666668"/>
    <d v="1899-12-30T01:33:38"/>
  </r>
  <r>
    <x v="2"/>
    <x v="12"/>
    <s v="NA"/>
    <s v="NA"/>
  </r>
  <r>
    <x v="2"/>
    <x v="13"/>
    <n v="1.0997222222222223"/>
    <d v="1899-12-30T01:05:59"/>
  </r>
  <r>
    <x v="2"/>
    <x v="14"/>
    <n v="3.8787500000000001"/>
    <d v="1899-12-30T03:52:44"/>
  </r>
  <r>
    <x v="3"/>
    <x v="0"/>
    <n v="1.4415277777777777"/>
    <d v="1899-12-30T01:26:30"/>
  </r>
  <r>
    <x v="3"/>
    <x v="1"/>
    <n v="2.14"/>
    <d v="1899-12-30T02:08:24"/>
  </r>
  <r>
    <x v="3"/>
    <x v="2"/>
    <n v="2.7344444444444442"/>
    <d v="1899-12-30T02:44:04"/>
  </r>
  <r>
    <x v="3"/>
    <x v="3"/>
    <n v="1.73875"/>
    <d v="1899-12-30T01:44:20"/>
  </r>
  <r>
    <x v="3"/>
    <x v="4"/>
    <n v="0.59815972222222225"/>
    <d v="1899-12-30T00:35:53"/>
  </r>
  <r>
    <x v="3"/>
    <x v="5"/>
    <n v="3.0316666666666672"/>
    <d v="1899-12-30T03:01:54"/>
  </r>
  <r>
    <x v="3"/>
    <x v="6"/>
    <n v="2.5660185185185189"/>
    <d v="1899-12-30T02:33:58"/>
  </r>
  <r>
    <x v="3"/>
    <x v="7"/>
    <n v="2.1053240740740744"/>
    <d v="1899-12-30T02:06:19"/>
  </r>
  <r>
    <x v="3"/>
    <x v="8"/>
    <n v="2.0508333333333337"/>
    <d v="1899-12-30T02:03:03"/>
  </r>
  <r>
    <x v="3"/>
    <x v="9"/>
    <n v="1.9839583333333333"/>
    <d v="1899-12-30T01:59:02"/>
  </r>
  <r>
    <x v="3"/>
    <x v="10"/>
    <n v="1.8873611111111113"/>
    <d v="1899-12-30T01:53:15"/>
  </r>
  <r>
    <x v="3"/>
    <x v="11"/>
    <n v="2.8756250000000003"/>
    <d v="1899-12-30T02:52:32"/>
  </r>
  <r>
    <x v="3"/>
    <x v="12"/>
    <n v="3.5109375000000003"/>
    <d v="1899-12-30T03:30:39"/>
  </r>
  <r>
    <x v="3"/>
    <x v="13"/>
    <n v="1.5455555555555556"/>
    <d v="1899-12-30T01:32:44"/>
  </r>
  <r>
    <x v="3"/>
    <x v="14"/>
    <n v="2.9425000000000003"/>
    <d v="1899-12-30T02:56:33"/>
  </r>
  <r>
    <x v="4"/>
    <x v="0"/>
    <n v="1.1591666666666667"/>
    <d v="1899-12-30T01:09:33"/>
  </r>
  <r>
    <x v="4"/>
    <x v="1"/>
    <s v="NA"/>
    <s v="NA"/>
  </r>
  <r>
    <x v="4"/>
    <x v="2"/>
    <n v="0.80249999999999999"/>
    <d v="1899-12-30T00:48:09"/>
  </r>
  <r>
    <x v="4"/>
    <x v="3"/>
    <n v="1.1591666666666669"/>
    <d v="1899-12-30T01:09:33"/>
  </r>
  <r>
    <x v="4"/>
    <x v="4"/>
    <n v="0.68361111111111106"/>
    <d v="1899-12-30T00:41:01"/>
  </r>
  <r>
    <x v="4"/>
    <x v="5"/>
    <n v="1.4638194444444443"/>
    <d v="1899-12-30T01:27:50"/>
  </r>
  <r>
    <x v="4"/>
    <x v="6"/>
    <s v="NA"/>
    <s v="NA"/>
  </r>
  <r>
    <x v="4"/>
    <x v="7"/>
    <n v="1.605"/>
    <d v="1899-12-30T01:36:18"/>
  </r>
  <r>
    <x v="4"/>
    <x v="8"/>
    <s v="NA"/>
    <s v="NA"/>
  </r>
  <r>
    <x v="4"/>
    <x v="9"/>
    <n v="1.0848611111111111"/>
    <d v="1899-12-30T01:05:05"/>
  </r>
  <r>
    <x v="4"/>
    <x v="10"/>
    <n v="1.5084027777777778"/>
    <d v="1899-12-30T01:30:30"/>
  </r>
  <r>
    <x v="4"/>
    <x v="11"/>
    <s v="NA"/>
    <s v="NA"/>
  </r>
  <r>
    <x v="4"/>
    <x v="12"/>
    <n v="1.8725000000000001"/>
    <d v="1899-12-30T01:52:21"/>
  </r>
  <r>
    <x v="4"/>
    <x v="13"/>
    <n v="1.0328472222222225"/>
    <d v="1899-12-30T01:01:58"/>
  </r>
  <r>
    <x v="4"/>
    <x v="14"/>
    <s v="NA"/>
    <s v="NA"/>
  </r>
  <r>
    <x v="5"/>
    <x v="0"/>
    <n v="2.0508333333333333"/>
    <d v="1899-12-30T02:03:03"/>
  </r>
  <r>
    <x v="5"/>
    <x v="1"/>
    <n v="3.4329166666666664"/>
    <d v="1899-12-30T03:25:59"/>
  </r>
  <r>
    <x v="5"/>
    <x v="2"/>
    <n v="3.8787499999999997"/>
    <d v="1899-12-30T03:52:43"/>
  </r>
  <r>
    <x v="5"/>
    <x v="3"/>
    <n v="2.526388888888889"/>
    <d v="1899-12-30T02:31:35"/>
  </r>
  <r>
    <x v="5"/>
    <x v="4"/>
    <n v="1.8056249999999998"/>
    <d v="1899-12-30T01:48:20"/>
  </r>
  <r>
    <x v="5"/>
    <x v="5"/>
    <n v="2.4372222222222222"/>
    <d v="1899-12-30T02:26:14"/>
  </r>
  <r>
    <x v="5"/>
    <x v="6"/>
    <s v="NA"/>
    <s v="NA"/>
  </r>
  <r>
    <x v="5"/>
    <x v="7"/>
    <n v="2.6750000000000003"/>
    <d v="1899-12-30T02:40:30"/>
  </r>
  <r>
    <x v="5"/>
    <x v="8"/>
    <n v="2.3480555555555558"/>
    <d v="1899-12-30T02:20:53"/>
  </r>
  <r>
    <x v="5"/>
    <x v="9"/>
    <n v="2.14"/>
    <d v="1899-12-30T02:08:24"/>
  </r>
  <r>
    <x v="5"/>
    <x v="10"/>
    <n v="2.6750000000000003"/>
    <d v="1899-12-30T02:40:30"/>
  </r>
  <r>
    <x v="5"/>
    <x v="11"/>
    <n v="3.21"/>
    <d v="1899-12-30T03:12:36"/>
  </r>
  <r>
    <x v="5"/>
    <x v="12"/>
    <s v="NA"/>
    <s v="NA"/>
  </r>
  <r>
    <x v="5"/>
    <x v="13"/>
    <n v="1.1628819444444445"/>
    <d v="1899-12-30T01:09:46"/>
  </r>
  <r>
    <x v="5"/>
    <x v="14"/>
    <s v="NA"/>
    <s v="NA"/>
  </r>
  <r>
    <x v="6"/>
    <x v="0"/>
    <n v="2.1905277777777781"/>
    <d v="1899-12-30T02:11:26"/>
  </r>
  <r>
    <x v="6"/>
    <x v="1"/>
    <n v="1.9393750000000001"/>
    <d v="1899-12-30T01:56:22"/>
  </r>
  <r>
    <x v="6"/>
    <x v="2"/>
    <n v="2.9202083333333335"/>
    <d v="1899-12-30T02:55:13"/>
  </r>
  <r>
    <x v="6"/>
    <x v="3"/>
    <n v="2.6972916666666671"/>
    <d v="1899-12-30T02:41:50"/>
  </r>
  <r>
    <x v="6"/>
    <x v="4"/>
    <n v="3.4388611111111111"/>
    <d v="1899-12-30T03:26:20"/>
  </r>
  <r>
    <x v="6"/>
    <x v="5"/>
    <n v="2.0805555555555557"/>
    <d v="1899-12-30T02:04:50"/>
  </r>
  <r>
    <x v="6"/>
    <x v="6"/>
    <n v="2.3183333333333334"/>
    <d v="1899-12-30T02:19:06"/>
  </r>
  <r>
    <x v="6"/>
    <x v="7"/>
    <n v="1.605"/>
    <d v="1899-12-30T01:36:18"/>
  </r>
  <r>
    <x v="6"/>
    <x v="8"/>
    <n v="11.270666666666667"/>
    <d v="1899-12-30T11:16:14"/>
  </r>
  <r>
    <x v="6"/>
    <x v="9"/>
    <n v="1.3672222222222223"/>
    <d v="1899-12-30T01:22:02"/>
  </r>
  <r>
    <x v="6"/>
    <x v="10"/>
    <n v="1.7179444444444447"/>
    <d v="1899-12-30T01:43:05"/>
  </r>
  <r>
    <x v="6"/>
    <x v="11"/>
    <n v="2.996"/>
    <d v="1899-12-30T02:59:46"/>
  </r>
  <r>
    <x v="6"/>
    <x v="12"/>
    <n v="3.7806666666666664"/>
    <d v="1899-12-30T03:46:50"/>
  </r>
  <r>
    <x v="6"/>
    <x v="13"/>
    <n v="1.3256111111111113"/>
    <d v="1899-12-30T01:19:32"/>
  </r>
  <r>
    <x v="6"/>
    <x v="14"/>
    <n v="3.1877083333333331"/>
    <d v="1899-12-30T03:11:16"/>
  </r>
  <r>
    <x v="7"/>
    <x v="0"/>
    <n v="2.9425000000000003"/>
    <d v="1899-12-30T02:56:33"/>
  </r>
  <r>
    <x v="7"/>
    <x v="1"/>
    <n v="2.4966666666666666"/>
    <d v="1899-12-30T02:29:48"/>
  </r>
  <r>
    <x v="7"/>
    <x v="2"/>
    <n v="3.0316666666666667"/>
    <d v="1899-12-30T03:01:54"/>
  </r>
  <r>
    <x v="7"/>
    <x v="3"/>
    <n v="2.4075000000000002"/>
    <d v="1899-12-30T02:24:27"/>
  </r>
  <r>
    <x v="7"/>
    <x v="4"/>
    <n v="1.3152083333333335"/>
    <d v="1899-12-30T01:18:55"/>
  </r>
  <r>
    <x v="7"/>
    <x v="5"/>
    <n v="2.0954166666666669"/>
    <d v="1899-12-30T02:05:43"/>
  </r>
  <r>
    <x v="7"/>
    <x v="6"/>
    <n v="0.80249999999999999"/>
    <d v="1899-12-30T00:48:09"/>
  </r>
  <r>
    <x v="7"/>
    <x v="7"/>
    <n v="2.6750000000000003"/>
    <d v="1899-12-30T02:40:30"/>
  </r>
  <r>
    <x v="7"/>
    <x v="8"/>
    <s v="NA"/>
    <s v="NA"/>
  </r>
  <r>
    <x v="7"/>
    <x v="9"/>
    <n v="1.4712500000000002"/>
    <d v="1899-12-30T01:28:17"/>
  </r>
  <r>
    <x v="7"/>
    <x v="10"/>
    <n v="2.1845833333333338"/>
    <d v="1899-12-30T02:11:05"/>
  </r>
  <r>
    <x v="7"/>
    <x v="11"/>
    <n v="2.3183333333333334"/>
    <d v="1899-12-30T02:19:06"/>
  </r>
  <r>
    <x v="7"/>
    <x v="12"/>
    <n v="3.0316666666666667"/>
    <d v="1899-12-30T03:01:54"/>
  </r>
  <r>
    <x v="7"/>
    <x v="13"/>
    <n v="1.1814583333333335"/>
    <d v="1899-12-30T01:10:53"/>
  </r>
  <r>
    <x v="7"/>
    <x v="14"/>
    <n v="3.8341666666666665"/>
    <d v="1899-12-30T03:50: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2ABDE4-1BE7-4138-ADB7-C661639DF16E}" name="TablaDinámica6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21">
  <location ref="P20:Y36" firstHeaderRow="0" firstDataRow="1" firstDataCol="1"/>
  <pivotFields count="12">
    <pivotField showAll="0"/>
    <pivotField axis="axisRow" showAll="0">
      <items count="16">
        <item x="5"/>
        <item x="13"/>
        <item x="2"/>
        <item x="14"/>
        <item x="11"/>
        <item x="8"/>
        <item x="0"/>
        <item x="1"/>
        <item x="7"/>
        <item x="9"/>
        <item x="3"/>
        <item x="12"/>
        <item x="6"/>
        <item x="10"/>
        <item x="4"/>
        <item t="default"/>
      </items>
    </pivotField>
    <pivotField dataField="1" numFmtId="2" showAll="0">
      <items count="16">
        <item x="9"/>
        <item x="4"/>
        <item x="0"/>
        <item x="10"/>
        <item x="3"/>
        <item x="13"/>
        <item x="7"/>
        <item x="8"/>
        <item x="1"/>
        <item x="14"/>
        <item x="6"/>
        <item x="5"/>
        <item x="11"/>
        <item x="2"/>
        <item x="12"/>
        <item t="default"/>
      </items>
    </pivotField>
    <pivotField dataField="1" showAll="0">
      <items count="14">
        <item x="4"/>
        <item x="3"/>
        <item x="8"/>
        <item x="0"/>
        <item x="1"/>
        <item x="6"/>
        <item x="11"/>
        <item x="2"/>
        <item x="7"/>
        <item x="5"/>
        <item x="9"/>
        <item x="10"/>
        <item x="12"/>
        <item t="default"/>
      </items>
    </pivotField>
    <pivotField dataField="1" showAll="0">
      <items count="15">
        <item x="4"/>
        <item x="12"/>
        <item x="9"/>
        <item x="10"/>
        <item x="11"/>
        <item x="7"/>
        <item x="8"/>
        <item x="2"/>
        <item x="0"/>
        <item x="5"/>
        <item x="3"/>
        <item x="1"/>
        <item x="13"/>
        <item x="6"/>
        <item t="default"/>
      </items>
    </pivotField>
    <pivotField dataField="1" numFmtId="2" showAll="0"/>
    <pivotField dataField="1" showAll="0">
      <items count="12">
        <item x="4"/>
        <item x="2"/>
        <item x="10"/>
        <item x="7"/>
        <item x="0"/>
        <item x="3"/>
        <item x="5"/>
        <item x="8"/>
        <item x="6"/>
        <item x="9"/>
        <item x="1"/>
        <item t="default"/>
      </items>
    </pivotField>
    <pivotField dataField="1" showAll="0">
      <items count="13">
        <item x="11"/>
        <item x="4"/>
        <item x="0"/>
        <item x="9"/>
        <item x="8"/>
        <item x="5"/>
        <item x="3"/>
        <item x="7"/>
        <item x="10"/>
        <item x="1"/>
        <item x="2"/>
        <item x="6"/>
        <item t="default"/>
      </items>
    </pivotField>
    <pivotField dataField="1" numFmtId="2" showAll="0"/>
    <pivotField dataField="1" showAll="0">
      <items count="15">
        <item x="6"/>
        <item x="12"/>
        <item x="4"/>
        <item x="9"/>
        <item x="5"/>
        <item x="10"/>
        <item x="11"/>
        <item x="3"/>
        <item x="1"/>
        <item x="7"/>
        <item x="0"/>
        <item x="2"/>
        <item x="13"/>
        <item x="8"/>
        <item t="default"/>
      </items>
    </pivotField>
    <pivotField dataField="1" numFmtId="2" showAll="0"/>
    <pivotField numFmtId="2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Promedio de Central Oriental" fld="2" subtotal="average" baseField="1" baseItem="3"/>
    <dataField name="Promedio de Pacífico Central" fld="3" subtotal="average" baseField="1" baseItem="3"/>
    <dataField name="Promedio de Brunca" fld="9" subtotal="average" baseField="1" baseItem="3"/>
    <dataField name="Promedio de Huetar Norte" fld="4" subtotal="average" baseField="1" baseItem="3"/>
    <dataField name="Promedio de Huetar Caribe" fld="7" subtotal="average" baseField="1" baseItem="3"/>
    <dataField name="Promedio de Central Sur" fld="6" subtotal="average" baseField="1" baseItem="3"/>
    <dataField name="Promedio de Central Occidental" fld="5" subtotal="average" baseField="1" baseItem="3"/>
    <dataField name="Promedio de Chorotega" fld="8" subtotal="average" baseField="1" baseItem="3"/>
    <dataField name="Promedio de General (horas)" fld="10" subtotal="average" baseField="1" baseItem="3"/>
  </dataFields>
  <chartFormats count="54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5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5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5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5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7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7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7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7" format="24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7" format="25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7" format="26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8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8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8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8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8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8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9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11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9" format="1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9" format="13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9" format="14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9" format="15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9" format="16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9" format="17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0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0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0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0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0" format="26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9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9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9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9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9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9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9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74264B-38B8-457C-95A4-98604508A786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23:B39" firstHeaderRow="1" firstDataRow="1" firstDataCol="1"/>
  <pivotFields count="103">
    <pivotField axis="axisRow" showAll="0">
      <items count="16">
        <item x="5"/>
        <item x="13"/>
        <item x="2"/>
        <item x="14"/>
        <item x="11"/>
        <item x="8"/>
        <item x="0"/>
        <item x="1"/>
        <item x="7"/>
        <item x="9"/>
        <item x="3"/>
        <item x="12"/>
        <item x="6"/>
        <item x="1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numFmtId="2" showAll="0"/>
    <pivotField numFmtId="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D79A3B-717C-4BCF-9BD5-EF92BD3EEE41}" name="TablaDinámica2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4">
  <location ref="H18:K35" firstHeaderRow="1" firstDataRow="2" firstDataCol="1"/>
  <pivotFields count="4">
    <pivotField axis="axisCol" showAll="0">
      <items count="9">
        <item h="1" x="7"/>
        <item h="1" x="3"/>
        <item x="0"/>
        <item h="1" x="4"/>
        <item h="1" x="6"/>
        <item h="1" x="5"/>
        <item x="2"/>
        <item h="1" x="1"/>
        <item t="default"/>
      </items>
    </pivotField>
    <pivotField axis="axisRow" showAll="0">
      <items count="16">
        <item x="5"/>
        <item x="13"/>
        <item x="2"/>
        <item x="14"/>
        <item x="11"/>
        <item x="8"/>
        <item x="0"/>
        <item x="1"/>
        <item x="7"/>
        <item x="9"/>
        <item x="3"/>
        <item x="12"/>
        <item x="6"/>
        <item x="10"/>
        <item x="4"/>
        <item t="default"/>
      </items>
    </pivotField>
    <pivotField dataField="1" showAll="0"/>
    <pivotField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0"/>
  </colFields>
  <colItems count="3">
    <i>
      <x v="2"/>
    </i>
    <i>
      <x v="6"/>
    </i>
    <i t="grand">
      <x/>
    </i>
  </colItems>
  <dataFields count="1">
    <dataField name="Promedio de Tiempo medio (horas)" fld="2" subtotal="average" baseField="1" baseItem="0"/>
  </dataFields>
  <chartFormats count="8"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400299-63E6-43C7-95B1-2039D0893BA2}" name="TablaDinámica4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2">
  <location ref="A14:B30" firstHeaderRow="1" firstDataRow="1" firstDataCol="1"/>
  <pivotFields count="4">
    <pivotField showAll="0">
      <items count="9">
        <item x="7"/>
        <item h="1" x="3"/>
        <item h="1" x="0"/>
        <item h="1" x="4"/>
        <item h="1" x="6"/>
        <item h="1" x="5"/>
        <item h="1" x="2"/>
        <item h="1" x="1"/>
        <item t="default"/>
      </items>
    </pivotField>
    <pivotField axis="axisRow" showAll="0">
      <items count="16">
        <item x="5"/>
        <item x="13"/>
        <item x="2"/>
        <item x="14"/>
        <item x="11"/>
        <item x="8"/>
        <item x="0"/>
        <item x="1"/>
        <item x="7"/>
        <item x="9"/>
        <item x="3"/>
        <item x="12"/>
        <item x="6"/>
        <item x="10"/>
        <item x="4"/>
        <item t="default"/>
      </items>
    </pivotField>
    <pivotField dataField="1" showAll="0"/>
    <pivotField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Promedio de Tiempo medio (horas)" fld="2" subtotal="average" baseField="1" baseItem="4"/>
  </dataFields>
  <formats count="22">
    <format dxfId="21">
      <pivotArea collapsedLevelsAreSubtotals="1" fieldPosition="0">
        <references count="1">
          <reference field="1" count="0"/>
        </references>
      </pivotArea>
    </format>
    <format dxfId="20">
      <pivotArea collapsedLevelsAreSubtotals="1" fieldPosition="0">
        <references count="1">
          <reference field="1" count="0"/>
        </references>
      </pivotArea>
    </format>
    <format dxfId="19">
      <pivotArea collapsedLevelsAreSubtotals="1" fieldPosition="0">
        <references count="1">
          <reference field="1" count="0"/>
        </references>
      </pivotArea>
    </format>
    <format dxfId="18">
      <pivotArea dataOnly="0" labelOnly="1" fieldPosition="0">
        <references count="1">
          <reference field="1" count="0"/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1" type="button" dataOnly="0" labelOnly="1" outline="0" axis="axisRow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Row="1" outline="0" fieldPosition="0"/>
    </format>
    <format dxfId="12">
      <pivotArea dataOnly="0" labelOnly="1" outline="0" axis="axisValues" fieldPosition="0"/>
    </format>
    <format dxfId="11">
      <pivotArea collapsedLevelsAreSubtotals="1" fieldPosition="0">
        <references count="1">
          <reference field="1" count="0"/>
        </references>
      </pivotArea>
    </format>
    <format dxfId="10">
      <pivotArea dataOnly="0" labelOnly="1" fieldPosition="0">
        <references count="1">
          <reference field="1" count="0"/>
        </references>
      </pivotArea>
    </format>
    <format dxfId="9">
      <pivotArea collapsedLevelsAreSubtotals="1" fieldPosition="0">
        <references count="1">
          <reference field="1" count="0"/>
        </references>
      </pivotArea>
    </format>
    <format dxfId="8">
      <pivotArea dataOnly="0" labelOnly="1" fieldPosition="0">
        <references count="1">
          <reference field="1" count="0"/>
        </references>
      </pivotArea>
    </format>
    <format dxfId="7">
      <pivotArea collapsedLevelsAreSubtotals="1" fieldPosition="0">
        <references count="1">
          <reference field="1" count="0"/>
        </references>
      </pivotArea>
    </format>
    <format dxfId="6">
      <pivotArea dataOnly="0" labelOnly="1" fieldPosition="0">
        <references count="1">
          <reference field="1" count="0"/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" type="button" dataOnly="0" labelOnly="1" outline="0" axis="axisRow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chartFormats count="1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ón" xr10:uid="{9E0D85E0-130F-4588-BE66-B62BB4A6F738}" sourceName="Región">
  <pivotTables>
    <pivotTable tabId="5" name="TablaDinámica4"/>
  </pivotTables>
  <data>
    <tabular pivotCacheId="1196239955">
      <items count="8">
        <i x="7" s="1"/>
        <i x="3"/>
        <i x="0"/>
        <i x="4"/>
        <i x="6"/>
        <i x="5"/>
        <i x="2"/>
        <i x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ón1" xr10:uid="{17F90314-B6AF-4D53-8E60-0690C27A6EC7}" sourceName="Región">
  <pivotTables>
    <pivotTable tabId="6" name="TablaDinámica2"/>
  </pivotTables>
  <data>
    <tabular pivotCacheId="1196239955">
      <items count="8">
        <i x="7"/>
        <i x="3"/>
        <i x="0" s="1"/>
        <i x="4"/>
        <i x="6"/>
        <i x="5"/>
        <i x="2" s="1"/>
        <i x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ón" xr10:uid="{FCFB0CC7-B23C-419B-8833-72699E6DDBB7}" cache="SegmentaciónDeDatos_Región" caption="Región" rowHeight="241300"/>
  <slicer name="Región 1" xr10:uid="{758FE947-825C-4617-A901-CDF6A005395D}" cache="SegmentaciónDeDatos_Región1" caption="Región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BAAB67-AEFF-41DB-811B-D379C3DC226A}" name="PromediosH" displayName="PromediosH" ref="A1:D121" totalsRowShown="0" headerRowDxfId="153">
  <autoFilter ref="A1:D121" xr:uid="{D7A75738-A53B-45EF-86EA-E8B78037049F}"/>
  <tableColumns count="4">
    <tableColumn id="1" xr3:uid="{832E63F1-D201-4270-82D2-3B841DBC1AB0}" name="Región" dataDxfId="152"/>
    <tableColumn id="2" xr3:uid="{8D508C71-7F32-4DB1-BCEA-AD4E8D6F5271}" name="Actividad"/>
    <tableColumn id="3" xr3:uid="{2DC42943-E258-454F-9386-58E1FB542167}" name="Tiempo medio (horas)" dataDxfId="151"/>
    <tableColumn id="4" xr3:uid="{40D57E34-BBE0-49A0-8C09-DCD23E6A1102}" name="Tiempo medio (cronómetro)" dataDxfId="150">
      <calculatedColumnFormula>IF(C2="NA","NA",C2/24)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20A4D6-D825-4DB3-BD3E-B4A2F219E62E}" name="PromediosV" displayName="PromediosV" ref="A1:L16" totalsRowShown="0" headerRowDxfId="149" dataDxfId="148" tableBorderDxfId="147">
  <autoFilter ref="A1:L16" xr:uid="{9B20A4D6-D825-4DB3-BD3E-B4A2F219E62E}"/>
  <tableColumns count="12">
    <tableColumn id="1" xr3:uid="{DE2E582A-357D-4418-980D-5917308FB1B5}" name="Columna1" dataDxfId="146"/>
    <tableColumn id="2" xr3:uid="{7BE4CB0B-8790-480E-8A58-15EF26FF21B6}" name="Actividad" dataDxfId="145"/>
    <tableColumn id="3" xr3:uid="{E29C40AB-3E2B-4BC9-9DF6-2B8CEE757B20}" name="Central Oriental" dataDxfId="144"/>
    <tableColumn id="4" xr3:uid="{5BDC25E6-99F3-4922-A2F6-4EF958F9257F}" name="Pacífico Central" dataDxfId="143"/>
    <tableColumn id="5" xr3:uid="{983F20CC-B072-4240-B69B-3F9AA788E04E}" name="Huetar Norte" dataDxfId="142"/>
    <tableColumn id="6" xr3:uid="{08EC6F98-1506-47EC-A639-18C4427594F3}" name="Central Occidental" dataDxfId="141"/>
    <tableColumn id="7" xr3:uid="{FF6C22DD-0D07-4A64-BE9D-5965490358CD}" name="Central Sur" dataDxfId="140"/>
    <tableColumn id="8" xr3:uid="{F41D8D0A-5FD3-4E5C-93D3-10EC96A3E7C8}" name="Huetar Caribe" dataDxfId="139"/>
    <tableColumn id="9" xr3:uid="{0E400A08-5824-4E74-A685-4BCCB0CD01BA}" name="Chorotega" dataDxfId="138"/>
    <tableColumn id="10" xr3:uid="{08AAE9D8-1805-46E8-AA83-EA165E1EE7ED}" name="Brunca" dataDxfId="137"/>
    <tableColumn id="11" xr3:uid="{F0B10C4A-90E1-45DA-922D-0A1F31FD3273}" name="General (horas)" dataDxfId="136">
      <calculatedColumnFormula>+AVERAGE(C2:J2)</calculatedColumnFormula>
    </tableColumn>
    <tableColumn id="12" xr3:uid="{1D575ECD-B8C7-4A61-8930-19815C77D372}" name="General" dataDxfId="135">
      <calculatedColumnFormula>+K2/24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6602B6-323F-4BD9-A670-6A3390C1635F}" name="Global" displayName="Global" ref="B2:DB17" totalsRowShown="0" headerRowDxfId="134" dataDxfId="132" headerRowBorderDxfId="133" tableBorderDxfId="131" totalsRowBorderDxfId="130">
  <autoFilter ref="B2:DB17" xr:uid="{F96602B6-323F-4BD9-A670-6A3390C1635F}"/>
  <tableColumns count="105">
    <tableColumn id="1" xr3:uid="{EBF9C58E-F0FF-402E-8D3C-E11B90ECC1D0}" name="Columna1" dataDxfId="129"/>
    <tableColumn id="2" xr3:uid="{F710F472-4B53-4334-8618-AD04C26C64B6}" name="Columna2" dataDxfId="128"/>
    <tableColumn id="3" xr3:uid="{DA7A6E7A-7E97-4314-A42F-B949B2E329B7}" name="Columna3" dataDxfId="127"/>
    <tableColumn id="4" xr3:uid="{AF98FA53-B1D1-4362-B06A-5E4906F26141}" name="Columna4" dataDxfId="126"/>
    <tableColumn id="5" xr3:uid="{21DD9DF6-7D5E-4DE6-A587-8593F1D19718}" name="Columna5" dataDxfId="125"/>
    <tableColumn id="6" xr3:uid="{EBAF945F-3515-4F4F-956C-E91A7610D872}" name="Columna6" dataDxfId="124"/>
    <tableColumn id="7" xr3:uid="{2B29EC40-31F7-4203-A419-3A46E99E1043}" name="Columna7" dataDxfId="123"/>
    <tableColumn id="8" xr3:uid="{50DFA3FB-AE71-40BD-9E32-891E2008C02D}" name="Columna8" dataDxfId="122"/>
    <tableColumn id="9" xr3:uid="{871FE3FD-8B3F-4536-ABD5-563C88CB275A}" name="Columna9" dataDxfId="121"/>
    <tableColumn id="10" xr3:uid="{18D6847B-F194-417D-9473-5A3B23665770}" name="Columna10" dataDxfId="120"/>
    <tableColumn id="11" xr3:uid="{CEFD54F6-E78F-48F8-AA2B-7FB3C96E1CFA}" name="Columna11" dataDxfId="119"/>
    <tableColumn id="12" xr3:uid="{ABA672A4-0CF3-4192-9C72-55B5E6761028}" name="Columna12" dataDxfId="118"/>
    <tableColumn id="13" xr3:uid="{E8402543-F87F-4307-8420-D0652DF988DC}" name="Columna13" dataDxfId="117"/>
    <tableColumn id="14" xr3:uid="{21242667-F80F-4C68-BACC-A12B517C36FC}" name="Columna14" dataDxfId="116"/>
    <tableColumn id="15" xr3:uid="{B7074F78-2E24-4397-A9DE-3BDE89593624}" name="Columna15" dataDxfId="115"/>
    <tableColumn id="16" xr3:uid="{7DFFF7D7-549E-4F05-94D4-60FAC8278060}" name="Columna16" dataDxfId="114"/>
    <tableColumn id="17" xr3:uid="{D500FB77-2498-4221-8479-D78F258FFAAC}" name="Columna17" dataDxfId="113"/>
    <tableColumn id="18" xr3:uid="{DDD67964-8B1C-45E9-A1FF-3F7FA1C76B1D}" name="Columna18" dataDxfId="112"/>
    <tableColumn id="19" xr3:uid="{695C11E1-7B37-41D1-9FD3-84CD50CD64C2}" name="Columna19" dataDxfId="111"/>
    <tableColumn id="20" xr3:uid="{F69194F6-9CC7-4E80-9688-738CA4962D23}" name="Columna20" dataDxfId="110"/>
    <tableColumn id="21" xr3:uid="{B1519478-0696-4496-B901-8DC8E105ACC6}" name="Columna21" dataDxfId="109"/>
    <tableColumn id="22" xr3:uid="{B42E2D94-0719-4E06-BCF7-8642B4D7FBEA}" name="Columna22" dataDxfId="108"/>
    <tableColumn id="23" xr3:uid="{04D3966C-FF71-4420-A5A4-6E256B494CE7}" name="Columna23" dataDxfId="107"/>
    <tableColumn id="24" xr3:uid="{09836A4F-80D9-44F0-909B-1C673E7B21FF}" name="Columna24" dataDxfId="106"/>
    <tableColumn id="25" xr3:uid="{A1B60BF8-8192-42B3-960C-697DDCDE2511}" name="Columna25" dataDxfId="105"/>
    <tableColumn id="26" xr3:uid="{6FAC27D4-3CCF-45D0-BAA2-BE25A1239499}" name="Columna26" dataDxfId="104"/>
    <tableColumn id="27" xr3:uid="{1224BC2B-ED19-4331-8F9F-0ECF8D73B162}" name="Columna27" dataDxfId="103"/>
    <tableColumn id="28" xr3:uid="{49610DC7-944F-4797-8EE1-B2DA03B34F11}" name="Columna28" dataDxfId="102"/>
    <tableColumn id="29" xr3:uid="{9455D46C-5A39-4365-8552-6C183D2BF5F9}" name="Columna29" dataDxfId="101"/>
    <tableColumn id="30" xr3:uid="{60AE8E6F-6127-45BC-8C76-CF0EAB51EEAE}" name="Columna30" dataDxfId="100"/>
    <tableColumn id="31" xr3:uid="{CF69F6D4-07A4-421E-9217-54549B1E4AFF}" name="Columna31" dataDxfId="99"/>
    <tableColumn id="32" xr3:uid="{B6B2F992-9571-432F-99A3-3D00D0783D39}" name="Columna32" dataDxfId="98"/>
    <tableColumn id="33" xr3:uid="{2A758D75-068E-403F-9386-3E414AEA75CF}" name="Columna33" dataDxfId="97"/>
    <tableColumn id="34" xr3:uid="{7ACD9089-F42E-4765-A964-9236117F3C8E}" name="Columna34" dataDxfId="96"/>
    <tableColumn id="35" xr3:uid="{C61EEA55-F8C2-4E02-9C16-E5393A722441}" name="Columna35" dataDxfId="95"/>
    <tableColumn id="36" xr3:uid="{83403896-D775-42BC-9CEF-9663A9DBAC7A}" name="Columna36" dataDxfId="94"/>
    <tableColumn id="37" xr3:uid="{C4B656BE-EE75-4D3A-923B-15540139B579}" name="Columna37" dataDxfId="93"/>
    <tableColumn id="38" xr3:uid="{44C6F218-8DE4-4CA9-9283-E088A700F528}" name="Columna38" dataDxfId="92"/>
    <tableColumn id="39" xr3:uid="{1EBB068B-2A40-4D7C-BA5A-71021743FD5A}" name="Columna39" dataDxfId="91"/>
    <tableColumn id="40" xr3:uid="{E0E099DC-96B2-4A80-88A2-0C4C776F0F7D}" name="Columna40" dataDxfId="90"/>
    <tableColumn id="41" xr3:uid="{96DF51CC-458F-4E02-B204-5D073D7BC0B1}" name="Columna41" dataDxfId="89"/>
    <tableColumn id="42" xr3:uid="{BDC665C2-65D6-42E4-8B21-1F6488DF6201}" name="Columna42" dataDxfId="88"/>
    <tableColumn id="43" xr3:uid="{27B70567-5339-4029-A861-56989A19ACAB}" name="Columna43" dataDxfId="87"/>
    <tableColumn id="44" xr3:uid="{13CA0F79-6DB8-425D-92BF-DA81B2DD1A11}" name="Columna44" dataDxfId="86"/>
    <tableColumn id="45" xr3:uid="{E183E9E1-A285-412E-9B1E-DE2F94DD4A63}" name="Columna45" dataDxfId="85"/>
    <tableColumn id="46" xr3:uid="{9DDFAABF-7DA0-445F-AB2B-CE6CDB2C1396}" name="Columna46" dataDxfId="84"/>
    <tableColumn id="47" xr3:uid="{027EDD51-CC4A-41DB-B392-29A256D9CF8D}" name="Columna47" dataDxfId="83"/>
    <tableColumn id="48" xr3:uid="{B529D5BB-F0B7-4F32-80C5-2022A5C51DD2}" name="Columna48" dataDxfId="82"/>
    <tableColumn id="49" xr3:uid="{9E632D7A-F237-42F6-9017-F4A291676B21}" name="Columna49" dataDxfId="81"/>
    <tableColumn id="50" xr3:uid="{60DFD7F6-0D1A-47C9-8F9B-C315AF35C4E5}" name="Columna50" dataDxfId="80"/>
    <tableColumn id="51" xr3:uid="{1195584E-CA66-470F-98DA-636D45608589}" name="Columna51" dataDxfId="79"/>
    <tableColumn id="52" xr3:uid="{8CFEF80C-E3EF-4373-AD5A-E6FBF50F19EA}" name="Columna52" dataDxfId="78"/>
    <tableColumn id="53" xr3:uid="{1B2B6A66-280C-4EC1-BE7E-6A68ECC35A9C}" name="Columna53" dataDxfId="77"/>
    <tableColumn id="54" xr3:uid="{664391C9-51CF-48FB-95A8-DF9404E01EE8}" name="Columna54" dataDxfId="76"/>
    <tableColumn id="55" xr3:uid="{E6BD6F9B-5FA5-4247-A523-75A989FC1A50}" name="Columna55" dataDxfId="75"/>
    <tableColumn id="56" xr3:uid="{210C7A30-5237-4646-8144-047661D54DC6}" name="Columna56" dataDxfId="74"/>
    <tableColumn id="57" xr3:uid="{4D2CBBE4-9D51-4B06-A4BA-69E9899EB33B}" name="Columna57" dataDxfId="73"/>
    <tableColumn id="58" xr3:uid="{05D7E237-945A-42BC-9D9C-B32781D43F91}" name="Columna58" dataDxfId="72"/>
    <tableColumn id="59" xr3:uid="{6D5AD89E-202E-4874-95CB-13135441A8D9}" name="Columna59" dataDxfId="71"/>
    <tableColumn id="60" xr3:uid="{583A6BD1-A46C-495C-86C4-335BA5674FF1}" name="Columna60" dataDxfId="70"/>
    <tableColumn id="61" xr3:uid="{16905609-AFEC-467D-9144-CE2537752657}" name="Columna61" dataDxfId="69"/>
    <tableColumn id="62" xr3:uid="{3350BC85-3067-4E38-A9DE-758D957AA227}" name="Columna62" dataDxfId="68"/>
    <tableColumn id="63" xr3:uid="{3DC64B5B-0398-4AC2-BD52-177045DACFFC}" name="Columna63" dataDxfId="67"/>
    <tableColumn id="64" xr3:uid="{8EEC320F-C2D7-4158-8871-E000F14DDA26}" name="Columna64" dataDxfId="66"/>
    <tableColumn id="65" xr3:uid="{6E13444D-6790-4EC6-AC0D-C59C42103343}" name="Columna65" dataDxfId="65"/>
    <tableColumn id="66" xr3:uid="{64497B48-A2E3-4796-85CE-AF41C5ED902A}" name="Columna66" dataDxfId="64"/>
    <tableColumn id="67" xr3:uid="{1860F496-3D9D-469D-BE2D-B78B37CA381A}" name="Columna67" dataDxfId="63"/>
    <tableColumn id="68" xr3:uid="{67121563-3426-4A5F-A4CE-FA709C9F0204}" name="Columna68" dataDxfId="62"/>
    <tableColumn id="69" xr3:uid="{2B8D79FE-9028-493E-BF97-3C0BDF7818DA}" name="Columna69" dataDxfId="61"/>
    <tableColumn id="70" xr3:uid="{83FF2E55-F901-4A22-A62F-D3E5DC729CC7}" name="Columna70" dataDxfId="60"/>
    <tableColumn id="71" xr3:uid="{73C7EDFF-EDD5-4805-A0A6-7AF3B351BA9C}" name="Columna71" dataDxfId="59"/>
    <tableColumn id="72" xr3:uid="{F3056C56-5227-4887-A703-8FF2F69DA76B}" name="Columna72" dataDxfId="58"/>
    <tableColumn id="73" xr3:uid="{8301FCC0-9955-4B84-8A18-4C9F412DF89F}" name="Columna73" dataDxfId="57"/>
    <tableColumn id="74" xr3:uid="{074B52D7-F276-4F2A-A81B-385371E466CB}" name="Columna74" dataDxfId="56"/>
    <tableColumn id="75" xr3:uid="{040493C6-AA89-49EC-B158-02C87FD01B95}" name="Columna75" dataDxfId="55"/>
    <tableColumn id="76" xr3:uid="{DA9591FB-0C11-40A8-91FE-0EBEF60A1DA0}" name="Columna76" dataDxfId="54"/>
    <tableColumn id="77" xr3:uid="{37DDA81E-5D24-4319-A01B-AD701B6EAFA8}" name="Columna77" dataDxfId="53"/>
    <tableColumn id="78" xr3:uid="{B48469F9-6D90-437C-8C9E-B3E928CF3836}" name="Columna78" dataDxfId="52"/>
    <tableColumn id="79" xr3:uid="{D24E74F3-A007-497A-8F42-1E3D15F228D7}" name="Columna79" dataDxfId="51"/>
    <tableColumn id="80" xr3:uid="{0C908082-BD43-4238-9401-91775385DCF9}" name="Columna80" dataDxfId="50"/>
    <tableColumn id="81" xr3:uid="{7ADD69B8-1C3B-4CD8-8613-30B3ED684DA5}" name="Columna81" dataDxfId="49"/>
    <tableColumn id="82" xr3:uid="{A4DB6930-D706-4B28-9B39-EBE3D4E34D8C}" name="Columna82" dataDxfId="48"/>
    <tableColumn id="83" xr3:uid="{41A79BD1-D62C-49DD-9991-8C523A6EB7FD}" name="Columna83" dataDxfId="47"/>
    <tableColumn id="84" xr3:uid="{C7B3565A-ED03-451C-A4A0-4F9732977D86}" name="Columna84" dataDxfId="46"/>
    <tableColumn id="85" xr3:uid="{3218F254-5568-4FF9-BC2D-7FD8F63A76AF}" name="Columna85" dataDxfId="45"/>
    <tableColumn id="86" xr3:uid="{F2E03705-426C-4C86-827C-92F00BAA3726}" name="Columna86" dataDxfId="44"/>
    <tableColumn id="87" xr3:uid="{C4AD11FC-DFAF-42EC-BF62-AA66B646E239}" name="Columna87" dataDxfId="43"/>
    <tableColumn id="88" xr3:uid="{57EDA476-DE78-4368-B537-FA03062F8407}" name="Columna88" dataDxfId="42"/>
    <tableColumn id="89" xr3:uid="{76DA837D-B585-4A25-9429-A0A36247C836}" name="Columna89" dataDxfId="41"/>
    <tableColumn id="90" xr3:uid="{B39D3EBE-A78A-493C-B2BB-ED789DA73A30}" name="Columna90" dataDxfId="40"/>
    <tableColumn id="91" xr3:uid="{F9F9828F-D8ED-4174-8456-3A5B472CA772}" name="Columna91" dataDxfId="39"/>
    <tableColumn id="92" xr3:uid="{A16956A7-A125-4022-AA29-46F59B81A30E}" name="Columna92" dataDxfId="38"/>
    <tableColumn id="93" xr3:uid="{A7FE5239-549C-44BB-AC64-8ADCF7A08469}" name="Columna93" dataDxfId="37"/>
    <tableColumn id="94" xr3:uid="{F4564935-7767-4625-A9C9-6959E2FDCC21}" name="Columna94" dataDxfId="36"/>
    <tableColumn id="95" xr3:uid="{28D5DF07-9713-4D11-97B3-66300B8D78FC}" name="Columna95" dataDxfId="35"/>
    <tableColumn id="96" xr3:uid="{C9C0645B-72AC-46A6-8576-6F48FEF4A439}" name="Columna96" dataDxfId="34"/>
    <tableColumn id="97" xr3:uid="{786F6167-0A3B-4DB3-AA1C-25C555CF4F31}" name="Columna97" dataDxfId="33"/>
    <tableColumn id="98" xr3:uid="{A10A19E1-EDF8-4FCE-80F7-EC77F98F04E5}" name="Columna98" dataDxfId="32"/>
    <tableColumn id="99" xr3:uid="{1DB858AD-CF71-47DC-8E81-AF4CF5C9D221}" name="Columna99" dataDxfId="31"/>
    <tableColumn id="100" xr3:uid="{CA046B3E-6E34-4A7D-ADA8-DAA422A7E801}" name="Columna100" dataDxfId="30"/>
    <tableColumn id="101" xr3:uid="{C0DD05BC-EC63-4C7A-8EA5-06AF40F6A01F}" name="Columna101" dataDxfId="29"/>
    <tableColumn id="102" xr3:uid="{769B3E76-0073-4BBE-B11D-BA357364B6FA}" name="Columna102" dataDxfId="28"/>
    <tableColumn id="103" xr3:uid="{5A8ACB33-97BB-4502-A0A8-C5B0B623A3F9}" name="Columna103" dataDxfId="27"/>
    <tableColumn id="104" xr3:uid="{F2F6D485-087B-4CC6-81A5-9EB7A3067095}" name="TMIN" dataDxfId="26">
      <calculatedColumnFormula>+MIN(Global[[#This Row],[Columna2]:[Columna103]])</calculatedColumnFormula>
    </tableColumn>
    <tableColumn id="105" xr3:uid="{BDE64C70-5F1B-4C6C-86BF-FACDA2A9A2D3}" name="TMAX" dataDxfId="25">
      <calculatedColumnFormula>MAX(Global[[#This Row],[Columna2]:[Columna103]])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5298-1B96-4B55-9202-630BADCB2174}">
  <dimension ref="A1:H121"/>
  <sheetViews>
    <sheetView workbookViewId="0">
      <selection activeCell="B94" sqref="B94"/>
    </sheetView>
  </sheetViews>
  <sheetFormatPr baseColWidth="10" defaultRowHeight="14.5" x14ac:dyDescent="0.35"/>
  <cols>
    <col min="1" max="1" width="17.453125" style="6" bestFit="1" customWidth="1"/>
    <col min="2" max="2" width="67.1796875" bestFit="1" customWidth="1"/>
    <col min="3" max="3" width="25.26953125" style="6" bestFit="1" customWidth="1"/>
    <col min="4" max="4" width="31.1796875" style="6" bestFit="1" customWidth="1"/>
    <col min="5" max="8" width="11.453125" style="6"/>
  </cols>
  <sheetData>
    <row r="1" spans="1:4" x14ac:dyDescent="0.35">
      <c r="A1" s="7" t="s">
        <v>24</v>
      </c>
      <c r="B1" s="7" t="s">
        <v>0</v>
      </c>
      <c r="C1" s="7" t="s">
        <v>25</v>
      </c>
      <c r="D1" s="7" t="s">
        <v>27</v>
      </c>
    </row>
    <row r="2" spans="1:4" x14ac:dyDescent="0.35">
      <c r="A2" s="6" t="s">
        <v>1</v>
      </c>
      <c r="B2" t="s">
        <v>8</v>
      </c>
      <c r="C2" s="8">
        <f>+INDEX('Tiempos (horas) Consolidado'!$B$2:$L$16,MATCH(PromediosH[[#This Row],[Actividad]],'Tiempos (horas) Consolidado'!$B$2:$B$16,0),MATCH(PromediosH[[#This Row],[Región]],'Tiempos (horas) Consolidado'!$B$1:$J$1,0))</f>
        <v>1.152797619047619</v>
      </c>
      <c r="D2" s="9">
        <f>IF(C2="NA","NA",C2/24)</f>
        <v>4.8033234126984126E-2</v>
      </c>
    </row>
    <row r="3" spans="1:4" x14ac:dyDescent="0.35">
      <c r="A3" s="6" t="s">
        <v>1</v>
      </c>
      <c r="B3" t="s">
        <v>9</v>
      </c>
      <c r="C3" s="8">
        <f>+INDEX('Tiempos (horas) Consolidado'!$B$2:$L$16,MATCH(PromediosH[[#This Row],[Actividad]],'Tiempos (horas) Consolidado'!$B$2:$B$16,0),MATCH(PromediosH[[#This Row],[Región]],'Tiempos (horas) Consolidado'!$B$1:$J$1,0))</f>
        <v>1.5046875000000002</v>
      </c>
      <c r="D3" s="9">
        <f t="shared" ref="D3:D66" si="0">IF(C3="NA","NA",C3/24)</f>
        <v>6.2695312500000003E-2</v>
      </c>
    </row>
    <row r="4" spans="1:4" x14ac:dyDescent="0.35">
      <c r="A4" s="6" t="s">
        <v>1</v>
      </c>
      <c r="B4" t="s">
        <v>10</v>
      </c>
      <c r="C4" s="8">
        <f>+INDEX('Tiempos (horas) Consolidado'!$B$2:$L$16,MATCH(PromediosH[[#This Row],[Actividad]],'Tiempos (horas) Consolidado'!$B$2:$B$16,0),MATCH(PromediosH[[#This Row],[Región]],'Tiempos (horas) Consolidado'!$B$1:$J$1,0))</f>
        <v>2.5040972222222222</v>
      </c>
      <c r="D4" s="9">
        <f t="shared" si="0"/>
        <v>0.10433738425925926</v>
      </c>
    </row>
    <row r="5" spans="1:4" x14ac:dyDescent="0.35">
      <c r="A5" s="6" t="s">
        <v>1</v>
      </c>
      <c r="B5" t="s">
        <v>11</v>
      </c>
      <c r="C5" s="8">
        <f>+INDEX('Tiempos (horas) Consolidado'!$B$2:$L$16,MATCH(PromediosH[[#This Row],[Actividad]],'Tiempos (horas) Consolidado'!$B$2:$B$16,0),MATCH(PromediosH[[#This Row],[Región]],'Tiempos (horas) Consolidado'!$B$1:$J$1,0))</f>
        <v>1.1957249999999999</v>
      </c>
      <c r="D5" s="9">
        <f t="shared" si="0"/>
        <v>4.9821874999999995E-2</v>
      </c>
    </row>
    <row r="6" spans="1:4" x14ac:dyDescent="0.35">
      <c r="A6" s="6" t="s">
        <v>1</v>
      </c>
      <c r="B6" t="s">
        <v>12</v>
      </c>
      <c r="C6" s="8">
        <f>+INDEX('Tiempos (horas) Consolidado'!$B$2:$L$16,MATCH(PromediosH[[#This Row],[Actividad]],'Tiempos (horas) Consolidado'!$B$2:$B$16,0),MATCH(PromediosH[[#This Row],[Región]],'Tiempos (horas) Consolidado'!$B$1:$J$1,0))</f>
        <v>0.92881944444444442</v>
      </c>
      <c r="D6" s="9">
        <f t="shared" si="0"/>
        <v>3.8700810185185182E-2</v>
      </c>
    </row>
    <row r="7" spans="1:4" x14ac:dyDescent="0.35">
      <c r="A7" s="6" t="s">
        <v>1</v>
      </c>
      <c r="B7" t="s">
        <v>13</v>
      </c>
      <c r="C7" s="8">
        <f>+INDEX('Tiempos (horas) Consolidado'!$B$2:$L$16,MATCH(PromediosH[[#This Row],[Actividad]],'Tiempos (horas) Consolidado'!$B$2:$B$16,0),MATCH(PromediosH[[#This Row],[Región]],'Tiempos (horas) Consolidado'!$B$1:$J$1,0))</f>
        <v>1.6885937500000001</v>
      </c>
      <c r="D7" s="9">
        <f t="shared" si="0"/>
        <v>7.0358072916666667E-2</v>
      </c>
    </row>
    <row r="8" spans="1:4" x14ac:dyDescent="0.35">
      <c r="A8" s="6" t="s">
        <v>1</v>
      </c>
      <c r="B8" t="s">
        <v>14</v>
      </c>
      <c r="C8" s="8">
        <f>+INDEX('Tiempos (horas) Consolidado'!$B$2:$L$16,MATCH(PromediosH[[#This Row],[Actividad]],'Tiempos (horas) Consolidado'!$B$2:$B$16,0),MATCH(PromediosH[[#This Row],[Región]],'Tiempos (horas) Consolidado'!$B$1:$J$1,0))</f>
        <v>1.6540416666666666</v>
      </c>
      <c r="D8" s="9">
        <f t="shared" si="0"/>
        <v>6.8918402777777776E-2</v>
      </c>
    </row>
    <row r="9" spans="1:4" x14ac:dyDescent="0.35">
      <c r="A9" s="6" t="s">
        <v>1</v>
      </c>
      <c r="B9" t="s">
        <v>15</v>
      </c>
      <c r="C9" s="8">
        <f>+INDEX('Tiempos (horas) Consolidado'!$B$2:$L$16,MATCH(PromediosH[[#This Row],[Actividad]],'Tiempos (horas) Consolidado'!$B$2:$B$16,0),MATCH(PromediosH[[#This Row],[Región]],'Tiempos (horas) Consolidado'!$B$1:$J$1,0))</f>
        <v>1.3566071428571429</v>
      </c>
      <c r="D9" s="9">
        <f t="shared" si="0"/>
        <v>5.6525297619047621E-2</v>
      </c>
    </row>
    <row r="10" spans="1:4" x14ac:dyDescent="0.35">
      <c r="A10" s="6" t="s">
        <v>1</v>
      </c>
      <c r="B10" t="s">
        <v>16</v>
      </c>
      <c r="C10" s="8">
        <f>+INDEX('Tiempos (horas) Consolidado'!$B$2:$L$16,MATCH(PromediosH[[#This Row],[Actividad]],'Tiempos (horas) Consolidado'!$B$2:$B$16,0),MATCH(PromediosH[[#This Row],[Región]],'Tiempos (horas) Consolidado'!$B$1:$J$1,0))</f>
        <v>1.3597916666666667</v>
      </c>
      <c r="D10" s="9">
        <f t="shared" si="0"/>
        <v>5.6657986111111114E-2</v>
      </c>
    </row>
    <row r="11" spans="1:4" x14ac:dyDescent="0.35">
      <c r="A11" s="6" t="s">
        <v>1</v>
      </c>
      <c r="B11" t="s">
        <v>17</v>
      </c>
      <c r="C11" s="8">
        <f>+INDEX('Tiempos (horas) Consolidado'!$B$2:$L$16,MATCH(PromediosH[[#This Row],[Actividad]],'Tiempos (horas) Consolidado'!$B$2:$B$16,0),MATCH(PromediosH[[#This Row],[Región]],'Tiempos (horas) Consolidado'!$B$1:$J$1,0))</f>
        <v>0.8247916666666667</v>
      </c>
      <c r="D11" s="9">
        <f t="shared" si="0"/>
        <v>3.4366319444444446E-2</v>
      </c>
    </row>
    <row r="12" spans="1:4" x14ac:dyDescent="0.35">
      <c r="A12" s="6" t="s">
        <v>1</v>
      </c>
      <c r="B12" t="s">
        <v>18</v>
      </c>
      <c r="C12" s="8">
        <f>+INDEX('Tiempos (horas) Consolidado'!$B$2:$L$16,MATCH(PromediosH[[#This Row],[Actividad]],'Tiempos (horas) Consolidado'!$B$2:$B$16,0),MATCH(PromediosH[[#This Row],[Región]],'Tiempos (horas) Consolidado'!$B$1:$J$1,0))</f>
        <v>1.1687202380952384</v>
      </c>
      <c r="D12" s="9">
        <f t="shared" si="0"/>
        <v>4.8696676587301597E-2</v>
      </c>
    </row>
    <row r="13" spans="1:4" x14ac:dyDescent="0.35">
      <c r="A13" s="6" t="s">
        <v>1</v>
      </c>
      <c r="B13" t="s">
        <v>19</v>
      </c>
      <c r="C13" s="8">
        <f>+INDEX('Tiempos (horas) Consolidado'!$B$2:$L$16,MATCH(PromediosH[[#This Row],[Actividad]],'Tiempos (horas) Consolidado'!$B$2:$B$16,0),MATCH(PromediosH[[#This Row],[Región]],'Tiempos (horas) Consolidado'!$B$1:$J$1,0))</f>
        <v>2.3183333333333334</v>
      </c>
      <c r="D13" s="9">
        <f t="shared" si="0"/>
        <v>9.6597222222222223E-2</v>
      </c>
    </row>
    <row r="14" spans="1:4" x14ac:dyDescent="0.35">
      <c r="A14" s="6" t="s">
        <v>1</v>
      </c>
      <c r="B14" t="s">
        <v>20</v>
      </c>
      <c r="C14" s="8">
        <f>+INDEX('Tiempos (horas) Consolidado'!$B$2:$L$16,MATCH(PromediosH[[#This Row],[Actividad]],'Tiempos (horas) Consolidado'!$B$2:$B$16,0),MATCH(PromediosH[[#This Row],[Región]],'Tiempos (horas) Consolidado'!$B$1:$J$1,0))</f>
        <v>4.0125000000000002</v>
      </c>
      <c r="D14" s="9">
        <f t="shared" si="0"/>
        <v>0.16718750000000002</v>
      </c>
    </row>
    <row r="15" spans="1:4" x14ac:dyDescent="0.35">
      <c r="A15" s="6" t="s">
        <v>1</v>
      </c>
      <c r="B15" t="s">
        <v>21</v>
      </c>
      <c r="C15" s="8">
        <f>+INDEX('Tiempos (horas) Consolidado'!$B$2:$L$16,MATCH(PromediosH[[#This Row],[Actividad]],'Tiempos (horas) Consolidado'!$B$2:$B$16,0),MATCH(PromediosH[[#This Row],[Región]],'Tiempos (horas) Consolidado'!$B$1:$J$1,0))</f>
        <v>1.2419642857142859</v>
      </c>
      <c r="D15" s="9">
        <f t="shared" si="0"/>
        <v>5.1748511904761908E-2</v>
      </c>
    </row>
    <row r="16" spans="1:4" x14ac:dyDescent="0.35">
      <c r="A16" s="6" t="s">
        <v>1</v>
      </c>
      <c r="B16" t="s">
        <v>22</v>
      </c>
      <c r="C16" s="8">
        <f>+INDEX('Tiempos (horas) Consolidado'!$B$2:$L$16,MATCH(PromediosH[[#This Row],[Actividad]],'Tiempos (horas) Consolidado'!$B$2:$B$16,0),MATCH(PromediosH[[#This Row],[Región]],'Tiempos (horas) Consolidado'!$B$1:$J$1,0))</f>
        <v>1.5715625000000002</v>
      </c>
      <c r="D16" s="9">
        <f t="shared" si="0"/>
        <v>6.5481770833333341E-2</v>
      </c>
    </row>
    <row r="17" spans="1:4" x14ac:dyDescent="0.35">
      <c r="A17" s="6" t="s">
        <v>2</v>
      </c>
      <c r="B17" t="s">
        <v>8</v>
      </c>
      <c r="C17" s="8">
        <f>+INDEX('Tiempos (horas) Consolidado'!$B$2:$L$16,MATCH(PromediosH[[#This Row],[Actividad]],'Tiempos (horas) Consolidado'!$B$2:$B$16,0),MATCH(PromediosH[[#This Row],[Región]],'Tiempos (horas) Consolidado'!$B$1:$J$1,0))</f>
        <v>1.3820833333333336</v>
      </c>
      <c r="D17" s="9">
        <f t="shared" si="0"/>
        <v>5.7586805555555565E-2</v>
      </c>
    </row>
    <row r="18" spans="1:4" x14ac:dyDescent="0.35">
      <c r="A18" s="6" t="s">
        <v>2</v>
      </c>
      <c r="B18" t="s">
        <v>9</v>
      </c>
      <c r="C18" s="8">
        <f>+INDEX('Tiempos (horas) Consolidado'!$B$2:$L$16,MATCH(PromediosH[[#This Row],[Actividad]],'Tiempos (horas) Consolidado'!$B$2:$B$16,0),MATCH(PromediosH[[#This Row],[Región]],'Tiempos (horas) Consolidado'!$B$1:$J$1,0))</f>
        <v>1.4340972222222221</v>
      </c>
      <c r="D18" s="9">
        <f t="shared" si="0"/>
        <v>5.9754050925925922E-2</v>
      </c>
    </row>
    <row r="19" spans="1:4" x14ac:dyDescent="0.35">
      <c r="A19" s="6" t="s">
        <v>2</v>
      </c>
      <c r="B19" t="s">
        <v>10</v>
      </c>
      <c r="C19" s="8">
        <f>+INDEX('Tiempos (horas) Consolidado'!$B$2:$L$16,MATCH(PromediosH[[#This Row],[Actividad]],'Tiempos (horas) Consolidado'!$B$2:$B$16,0),MATCH(PromediosH[[#This Row],[Región]],'Tiempos (horas) Consolidado'!$B$1:$J$1,0))</f>
        <v>2.0359722222222221</v>
      </c>
      <c r="D19" s="9">
        <f t="shared" si="0"/>
        <v>8.4832175925925915E-2</v>
      </c>
    </row>
    <row r="20" spans="1:4" x14ac:dyDescent="0.35">
      <c r="A20" s="6" t="s">
        <v>2</v>
      </c>
      <c r="B20" t="s">
        <v>11</v>
      </c>
      <c r="C20" s="8">
        <f>+INDEX('Tiempos (horas) Consolidado'!$B$2:$L$16,MATCH(PromediosH[[#This Row],[Actividad]],'Tiempos (horas) Consolidado'!$B$2:$B$16,0),MATCH(PromediosH[[#This Row],[Región]],'Tiempos (horas) Consolidado'!$B$1:$J$1,0))</f>
        <v>1.1294444444444445</v>
      </c>
      <c r="D20" s="9">
        <f t="shared" si="0"/>
        <v>4.7060185185185184E-2</v>
      </c>
    </row>
    <row r="21" spans="1:4" x14ac:dyDescent="0.35">
      <c r="A21" s="6" t="s">
        <v>2</v>
      </c>
      <c r="B21" t="s">
        <v>12</v>
      </c>
      <c r="C21" s="8">
        <f>+INDEX('Tiempos (horas) Consolidado'!$B$2:$L$16,MATCH(PromediosH[[#This Row],[Actividad]],'Tiempos (horas) Consolidado'!$B$2:$B$16,0),MATCH(PromediosH[[#This Row],[Región]],'Tiempos (horas) Consolidado'!$B$1:$J$1,0))</f>
        <v>0.3938194444444445</v>
      </c>
      <c r="D21" s="9">
        <f t="shared" si="0"/>
        <v>1.6409143518518521E-2</v>
      </c>
    </row>
    <row r="22" spans="1:4" x14ac:dyDescent="0.35">
      <c r="A22" s="6" t="s">
        <v>2</v>
      </c>
      <c r="B22" t="s">
        <v>13</v>
      </c>
      <c r="C22" s="8">
        <f>+INDEX('Tiempos (horas) Consolidado'!$B$2:$L$16,MATCH(PromediosH[[#This Row],[Actividad]],'Tiempos (horas) Consolidado'!$B$2:$B$16,0),MATCH(PromediosH[[#This Row],[Región]],'Tiempos (horas) Consolidado'!$B$1:$J$1,0))</f>
        <v>2.0359722222222221</v>
      </c>
      <c r="D22" s="9">
        <f t="shared" si="0"/>
        <v>8.4832175925925915E-2</v>
      </c>
    </row>
    <row r="23" spans="1:4" x14ac:dyDescent="0.35">
      <c r="A23" s="6" t="s">
        <v>2</v>
      </c>
      <c r="B23" t="s">
        <v>14</v>
      </c>
      <c r="C23" s="8">
        <f>+INDEX('Tiempos (horas) Consolidado'!$B$2:$L$16,MATCH(PromediosH[[#This Row],[Actividad]],'Tiempos (horas) Consolidado'!$B$2:$B$16,0),MATCH(PromediosH[[#This Row],[Región]],'Tiempos (horas) Consolidado'!$B$1:$J$1,0))</f>
        <v>2.1697222222222221</v>
      </c>
      <c r="D23" s="9">
        <f t="shared" si="0"/>
        <v>9.0405092592592592E-2</v>
      </c>
    </row>
    <row r="24" spans="1:4" x14ac:dyDescent="0.35">
      <c r="A24" s="6" t="s">
        <v>2</v>
      </c>
      <c r="B24" t="s">
        <v>15</v>
      </c>
      <c r="C24" s="8">
        <f>+INDEX('Tiempos (horas) Consolidado'!$B$2:$L$16,MATCH(PromediosH[[#This Row],[Actividad]],'Tiempos (horas) Consolidado'!$B$2:$B$16,0),MATCH(PromediosH[[#This Row],[Región]],'Tiempos (horas) Consolidado'!$B$1:$J$1,0))</f>
        <v>1.6347222222222222</v>
      </c>
      <c r="D24" s="9">
        <f t="shared" si="0"/>
        <v>6.8113425925925924E-2</v>
      </c>
    </row>
    <row r="25" spans="1:4" x14ac:dyDescent="0.35">
      <c r="A25" s="6" t="s">
        <v>2</v>
      </c>
      <c r="B25" t="s">
        <v>16</v>
      </c>
      <c r="C25" s="8">
        <f>+INDEX('Tiempos (horas) Consolidado'!$B$2:$L$16,MATCH(PromediosH[[#This Row],[Actividad]],'Tiempos (horas) Consolidado'!$B$2:$B$16,0),MATCH(PromediosH[[#This Row],[Región]],'Tiempos (horas) Consolidado'!$B$1:$J$1,0))</f>
        <v>2.14</v>
      </c>
      <c r="D25" s="9">
        <f t="shared" si="0"/>
        <v>8.9166666666666672E-2</v>
      </c>
    </row>
    <row r="26" spans="1:4" x14ac:dyDescent="0.35">
      <c r="A26" s="6" t="s">
        <v>2</v>
      </c>
      <c r="B26" t="s">
        <v>17</v>
      </c>
      <c r="C26" s="8">
        <f>+INDEX('Tiempos (horas) Consolidado'!$B$2:$L$16,MATCH(PromediosH[[#This Row],[Actividad]],'Tiempos (horas) Consolidado'!$B$2:$B$16,0),MATCH(PromediosH[[#This Row],[Región]],'Tiempos (horas) Consolidado'!$B$1:$J$1,0))</f>
        <v>1.1591666666666667</v>
      </c>
      <c r="D26" s="9">
        <f t="shared" si="0"/>
        <v>4.8298611111111112E-2</v>
      </c>
    </row>
    <row r="27" spans="1:4" x14ac:dyDescent="0.35">
      <c r="A27" s="6" t="s">
        <v>2</v>
      </c>
      <c r="B27" t="s">
        <v>18</v>
      </c>
      <c r="C27" s="8">
        <f>+INDEX('Tiempos (horas) Consolidado'!$B$2:$L$16,MATCH(PromediosH[[#This Row],[Actividad]],'Tiempos (horas) Consolidado'!$B$2:$B$16,0),MATCH(PromediosH[[#This Row],[Región]],'Tiempos (horas) Consolidado'!$B$1:$J$1,0))</f>
        <v>2.6750000000000003</v>
      </c>
      <c r="D27" s="9">
        <f t="shared" si="0"/>
        <v>0.11145833333333334</v>
      </c>
    </row>
    <row r="28" spans="1:4" x14ac:dyDescent="0.35">
      <c r="A28" s="6" t="s">
        <v>2</v>
      </c>
      <c r="B28" t="s">
        <v>19</v>
      </c>
      <c r="C28" s="8">
        <f>+INDEX('Tiempos (horas) Consolidado'!$B$2:$L$16,MATCH(PromediosH[[#This Row],[Actividad]],'Tiempos (horas) Consolidado'!$B$2:$B$16,0),MATCH(PromediosH[[#This Row],[Región]],'Tiempos (horas) Consolidado'!$B$1:$J$1,0))</f>
        <v>3.21</v>
      </c>
      <c r="D28" s="9">
        <f t="shared" si="0"/>
        <v>0.13375000000000001</v>
      </c>
    </row>
    <row r="29" spans="1:4" x14ac:dyDescent="0.35">
      <c r="A29" s="6" t="s">
        <v>2</v>
      </c>
      <c r="B29" t="s">
        <v>20</v>
      </c>
      <c r="C29" s="8">
        <f>+INDEX('Tiempos (horas) Consolidado'!$B$2:$L$16,MATCH(PromediosH[[#This Row],[Actividad]],'Tiempos (horas) Consolidado'!$B$2:$B$16,0),MATCH(PromediosH[[#This Row],[Región]],'Tiempos (horas) Consolidado'!$B$1:$J$1,0))</f>
        <v>3.21</v>
      </c>
      <c r="D29" s="9">
        <f t="shared" si="0"/>
        <v>0.13375000000000001</v>
      </c>
    </row>
    <row r="30" spans="1:4" x14ac:dyDescent="0.35">
      <c r="A30" s="6" t="s">
        <v>2</v>
      </c>
      <c r="B30" t="s">
        <v>21</v>
      </c>
      <c r="C30" s="8">
        <f>+INDEX('Tiempos (horas) Consolidado'!$B$2:$L$16,MATCH(PromediosH[[#This Row],[Actividad]],'Tiempos (horas) Consolidado'!$B$2:$B$16,0),MATCH(PromediosH[[#This Row],[Región]],'Tiempos (horas) Consolidado'!$B$1:$J$1,0))</f>
        <v>1.709027777777778</v>
      </c>
      <c r="D30" s="9">
        <f t="shared" si="0"/>
        <v>7.1209490740740747E-2</v>
      </c>
    </row>
    <row r="31" spans="1:4" x14ac:dyDescent="0.35">
      <c r="A31" s="6" t="s">
        <v>2</v>
      </c>
      <c r="B31" t="s">
        <v>22</v>
      </c>
      <c r="C31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31" s="9" t="str">
        <f t="shared" si="0"/>
        <v>NA</v>
      </c>
    </row>
    <row r="32" spans="1:4" x14ac:dyDescent="0.35">
      <c r="A32" s="6" t="s">
        <v>3</v>
      </c>
      <c r="B32" t="s">
        <v>8</v>
      </c>
      <c r="C32" s="8">
        <f>+INDEX('Tiempos (horas) Consolidado'!$B$2:$L$16,MATCH(PromediosH[[#This Row],[Actividad]],'Tiempos (horas) Consolidado'!$B$2:$B$16,0),MATCH(PromediosH[[#This Row],[Región]],'Tiempos (horas) Consolidado'!$B$1:$J$1,0))</f>
        <v>2.2180208333333331</v>
      </c>
      <c r="D32" s="9">
        <f t="shared" si="0"/>
        <v>9.2417534722222208E-2</v>
      </c>
    </row>
    <row r="33" spans="1:4" x14ac:dyDescent="0.35">
      <c r="A33" s="6" t="s">
        <v>3</v>
      </c>
      <c r="B33" t="s">
        <v>9</v>
      </c>
      <c r="C33" s="8">
        <f>+INDEX('Tiempos (horas) Consolidado'!$B$2:$L$16,MATCH(PromediosH[[#This Row],[Actividad]],'Tiempos (horas) Consolidado'!$B$2:$B$16,0),MATCH(PromediosH[[#This Row],[Región]],'Tiempos (horas) Consolidado'!$B$1:$J$1,0))</f>
        <v>3.5443750000000001</v>
      </c>
      <c r="D33" s="9">
        <f t="shared" si="0"/>
        <v>0.14768229166666666</v>
      </c>
    </row>
    <row r="34" spans="1:4" x14ac:dyDescent="0.35">
      <c r="A34" s="6" t="s">
        <v>3</v>
      </c>
      <c r="B34" t="s">
        <v>10</v>
      </c>
      <c r="C34" s="8">
        <f>+INDEX('Tiempos (horas) Consolidado'!$B$2:$L$16,MATCH(PromediosH[[#This Row],[Actividad]],'Tiempos (horas) Consolidado'!$B$2:$B$16,0),MATCH(PromediosH[[#This Row],[Región]],'Tiempos (horas) Consolidado'!$B$1:$J$1,0))</f>
        <v>1.9913888888888893</v>
      </c>
      <c r="D34" s="9">
        <f t="shared" si="0"/>
        <v>8.2974537037037055E-2</v>
      </c>
    </row>
    <row r="35" spans="1:4" x14ac:dyDescent="0.35">
      <c r="A35" s="6" t="s">
        <v>3</v>
      </c>
      <c r="B35" t="s">
        <v>11</v>
      </c>
      <c r="C35" s="8">
        <f>+INDEX('Tiempos (horas) Consolidado'!$B$2:$L$16,MATCH(PromediosH[[#This Row],[Actividad]],'Tiempos (horas) Consolidado'!$B$2:$B$16,0),MATCH(PromediosH[[#This Row],[Región]],'Tiempos (horas) Consolidado'!$B$1:$J$1,0))</f>
        <v>3.21</v>
      </c>
      <c r="D35" s="9">
        <f t="shared" si="0"/>
        <v>0.13375000000000001</v>
      </c>
    </row>
    <row r="36" spans="1:4" x14ac:dyDescent="0.35">
      <c r="A36" s="6" t="s">
        <v>3</v>
      </c>
      <c r="B36" t="s">
        <v>12</v>
      </c>
      <c r="C36" s="8">
        <f>+INDEX('Tiempos (horas) Consolidado'!$B$2:$L$16,MATCH(PromediosH[[#This Row],[Actividad]],'Tiempos (horas) Consolidado'!$B$2:$B$16,0),MATCH(PromediosH[[#This Row],[Región]],'Tiempos (horas) Consolidado'!$B$1:$J$1,0))</f>
        <v>0.44583333333333336</v>
      </c>
      <c r="D36" s="9">
        <f t="shared" si="0"/>
        <v>1.8576388888888889E-2</v>
      </c>
    </row>
    <row r="37" spans="1:4" x14ac:dyDescent="0.35">
      <c r="A37" s="6" t="s">
        <v>3</v>
      </c>
      <c r="B37" t="s">
        <v>13</v>
      </c>
      <c r="C37" s="8">
        <f>+INDEX('Tiempos (horas) Consolidado'!$B$2:$L$16,MATCH(PromediosH[[#This Row],[Actividad]],'Tiempos (horas) Consolidado'!$B$2:$B$16,0),MATCH(PromediosH[[#This Row],[Región]],'Tiempos (horas) Consolidado'!$B$1:$J$1,0))</f>
        <v>2.3183333333333334</v>
      </c>
      <c r="D37" s="9">
        <f t="shared" si="0"/>
        <v>9.6597222222222223E-2</v>
      </c>
    </row>
    <row r="38" spans="1:4" x14ac:dyDescent="0.35">
      <c r="A38" s="6" t="s">
        <v>3</v>
      </c>
      <c r="B38" t="s">
        <v>14</v>
      </c>
      <c r="C38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38" s="9" t="str">
        <f t="shared" si="0"/>
        <v>NA</v>
      </c>
    </row>
    <row r="39" spans="1:4" x14ac:dyDescent="0.35">
      <c r="A39" s="6" t="s">
        <v>3</v>
      </c>
      <c r="B39" t="s">
        <v>15</v>
      </c>
      <c r="C39" s="8">
        <f>+INDEX('Tiempos (horas) Consolidado'!$B$2:$L$16,MATCH(PromediosH[[#This Row],[Actividad]],'Tiempos (horas) Consolidado'!$B$2:$B$16,0),MATCH(PromediosH[[#This Row],[Región]],'Tiempos (horas) Consolidado'!$B$1:$J$1,0))</f>
        <v>1.7833333333333334</v>
      </c>
      <c r="D39" s="9">
        <f t="shared" si="0"/>
        <v>7.4305555555555555E-2</v>
      </c>
    </row>
    <row r="40" spans="1:4" x14ac:dyDescent="0.35">
      <c r="A40" s="6" t="s">
        <v>3</v>
      </c>
      <c r="B40" t="s">
        <v>16</v>
      </c>
      <c r="C40" s="8">
        <f>+INDEX('Tiempos (horas) Consolidado'!$B$2:$L$16,MATCH(PromediosH[[#This Row],[Actividad]],'Tiempos (horas) Consolidado'!$B$2:$B$16,0),MATCH(PromediosH[[#This Row],[Región]],'Tiempos (horas) Consolidado'!$B$1:$J$1,0))</f>
        <v>1.9022222222222223</v>
      </c>
      <c r="D40" s="9">
        <f t="shared" si="0"/>
        <v>7.9259259259259265E-2</v>
      </c>
    </row>
    <row r="41" spans="1:4" x14ac:dyDescent="0.35">
      <c r="A41" s="6" t="s">
        <v>3</v>
      </c>
      <c r="B41" t="s">
        <v>17</v>
      </c>
      <c r="C41" s="8">
        <f>+INDEX('Tiempos (horas) Consolidado'!$B$2:$L$16,MATCH(PromediosH[[#This Row],[Actividad]],'Tiempos (horas) Consolidado'!$B$2:$B$16,0),MATCH(PromediosH[[#This Row],[Región]],'Tiempos (horas) Consolidado'!$B$1:$J$1,0))</f>
        <v>1.1220138888888891</v>
      </c>
      <c r="D41" s="9">
        <f t="shared" si="0"/>
        <v>4.6750578703703714E-2</v>
      </c>
    </row>
    <row r="42" spans="1:4" x14ac:dyDescent="0.35">
      <c r="A42" s="6" t="s">
        <v>3</v>
      </c>
      <c r="B42" t="s">
        <v>18</v>
      </c>
      <c r="C42" s="8">
        <f>+INDEX('Tiempos (horas) Consolidado'!$B$2:$L$16,MATCH(PromediosH[[#This Row],[Actividad]],'Tiempos (horas) Consolidado'!$B$2:$B$16,0),MATCH(PromediosH[[#This Row],[Región]],'Tiempos (horas) Consolidado'!$B$1:$J$1,0))</f>
        <v>1.2037500000000001</v>
      </c>
      <c r="D42" s="9">
        <f t="shared" si="0"/>
        <v>5.0156250000000006E-2</v>
      </c>
    </row>
    <row r="43" spans="1:4" x14ac:dyDescent="0.35">
      <c r="A43" s="6" t="s">
        <v>3</v>
      </c>
      <c r="B43" t="s">
        <v>19</v>
      </c>
      <c r="C43" s="8">
        <f>+INDEX('Tiempos (horas) Consolidado'!$B$2:$L$16,MATCH(PromediosH[[#This Row],[Actividad]],'Tiempos (horas) Consolidado'!$B$2:$B$16,0),MATCH(PromediosH[[#This Row],[Región]],'Tiempos (horas) Consolidado'!$B$1:$J$1,0))</f>
        <v>1.5604166666666668</v>
      </c>
      <c r="D43" s="9">
        <f t="shared" si="0"/>
        <v>6.5017361111111116E-2</v>
      </c>
    </row>
    <row r="44" spans="1:4" x14ac:dyDescent="0.35">
      <c r="A44" s="6" t="s">
        <v>3</v>
      </c>
      <c r="B44" t="s">
        <v>20</v>
      </c>
      <c r="C44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44" s="9" t="str">
        <f t="shared" si="0"/>
        <v>NA</v>
      </c>
    </row>
    <row r="45" spans="1:4" x14ac:dyDescent="0.35">
      <c r="A45" s="6" t="s">
        <v>3</v>
      </c>
      <c r="B45" t="s">
        <v>21</v>
      </c>
      <c r="C45" s="8">
        <f>+INDEX('Tiempos (horas) Consolidado'!$B$2:$L$16,MATCH(PromediosH[[#This Row],[Actividad]],'Tiempos (horas) Consolidado'!$B$2:$B$16,0),MATCH(PromediosH[[#This Row],[Región]],'Tiempos (horas) Consolidado'!$B$1:$J$1,0))</f>
        <v>1.0997222222222223</v>
      </c>
      <c r="D45" s="9">
        <f t="shared" si="0"/>
        <v>4.5821759259259263E-2</v>
      </c>
    </row>
    <row r="46" spans="1:4" x14ac:dyDescent="0.35">
      <c r="A46" s="6" t="s">
        <v>3</v>
      </c>
      <c r="B46" t="s">
        <v>22</v>
      </c>
      <c r="C46" s="8">
        <f>+INDEX('Tiempos (horas) Consolidado'!$B$2:$L$16,MATCH(PromediosH[[#This Row],[Actividad]],'Tiempos (horas) Consolidado'!$B$2:$B$16,0),MATCH(PromediosH[[#This Row],[Región]],'Tiempos (horas) Consolidado'!$B$1:$J$1,0))</f>
        <v>3.8787500000000001</v>
      </c>
      <c r="D46" s="9">
        <f t="shared" si="0"/>
        <v>0.16161458333333334</v>
      </c>
    </row>
    <row r="47" spans="1:4" x14ac:dyDescent="0.35">
      <c r="A47" s="6" t="s">
        <v>4</v>
      </c>
      <c r="B47" t="s">
        <v>8</v>
      </c>
      <c r="C47" s="8">
        <f>+INDEX('Tiempos (horas) Consolidado'!$B$2:$L$16,MATCH(PromediosH[[#This Row],[Actividad]],'Tiempos (horas) Consolidado'!$B$2:$B$16,0),MATCH(PromediosH[[#This Row],[Región]],'Tiempos (horas) Consolidado'!$B$1:$J$1,0))</f>
        <v>1.4415277777777777</v>
      </c>
      <c r="D47" s="9">
        <f t="shared" si="0"/>
        <v>6.0063657407407406E-2</v>
      </c>
    </row>
    <row r="48" spans="1:4" x14ac:dyDescent="0.35">
      <c r="A48" s="6" t="s">
        <v>4</v>
      </c>
      <c r="B48" t="s">
        <v>9</v>
      </c>
      <c r="C48" s="8">
        <f>+INDEX('Tiempos (horas) Consolidado'!$B$2:$L$16,MATCH(PromediosH[[#This Row],[Actividad]],'Tiempos (horas) Consolidado'!$B$2:$B$16,0),MATCH(PromediosH[[#This Row],[Región]],'Tiempos (horas) Consolidado'!$B$1:$J$1,0))</f>
        <v>2.14</v>
      </c>
      <c r="D48" s="9">
        <f t="shared" si="0"/>
        <v>8.9166666666666672E-2</v>
      </c>
    </row>
    <row r="49" spans="1:4" x14ac:dyDescent="0.35">
      <c r="A49" s="6" t="s">
        <v>4</v>
      </c>
      <c r="B49" t="s">
        <v>10</v>
      </c>
      <c r="C49" s="8">
        <f>+INDEX('Tiempos (horas) Consolidado'!$B$2:$L$16,MATCH(PromediosH[[#This Row],[Actividad]],'Tiempos (horas) Consolidado'!$B$2:$B$16,0),MATCH(PromediosH[[#This Row],[Región]],'Tiempos (horas) Consolidado'!$B$1:$J$1,0))</f>
        <v>2.7344444444444442</v>
      </c>
      <c r="D49" s="9">
        <f t="shared" si="0"/>
        <v>0.11393518518518518</v>
      </c>
    </row>
    <row r="50" spans="1:4" x14ac:dyDescent="0.35">
      <c r="A50" s="6" t="s">
        <v>4</v>
      </c>
      <c r="B50" t="s">
        <v>11</v>
      </c>
      <c r="C50" s="8">
        <f>+INDEX('Tiempos (horas) Consolidado'!$B$2:$L$16,MATCH(PromediosH[[#This Row],[Actividad]],'Tiempos (horas) Consolidado'!$B$2:$B$16,0),MATCH(PromediosH[[#This Row],[Región]],'Tiempos (horas) Consolidado'!$B$1:$J$1,0))</f>
        <v>1.73875</v>
      </c>
      <c r="D50" s="9">
        <f t="shared" si="0"/>
        <v>7.2447916666666667E-2</v>
      </c>
    </row>
    <row r="51" spans="1:4" x14ac:dyDescent="0.35">
      <c r="A51" s="6" t="s">
        <v>4</v>
      </c>
      <c r="B51" t="s">
        <v>12</v>
      </c>
      <c r="C51" s="8">
        <f>+INDEX('Tiempos (horas) Consolidado'!$B$2:$L$16,MATCH(PromediosH[[#This Row],[Actividad]],'Tiempos (horas) Consolidado'!$B$2:$B$16,0),MATCH(PromediosH[[#This Row],[Región]],'Tiempos (horas) Consolidado'!$B$1:$J$1,0))</f>
        <v>0.59815972222222225</v>
      </c>
      <c r="D51" s="9">
        <f t="shared" si="0"/>
        <v>2.4923321759259261E-2</v>
      </c>
    </row>
    <row r="52" spans="1:4" x14ac:dyDescent="0.35">
      <c r="A52" s="6" t="s">
        <v>4</v>
      </c>
      <c r="B52" t="s">
        <v>13</v>
      </c>
      <c r="C52" s="8">
        <f>+INDEX('Tiempos (horas) Consolidado'!$B$2:$L$16,MATCH(PromediosH[[#This Row],[Actividad]],'Tiempos (horas) Consolidado'!$B$2:$B$16,0),MATCH(PromediosH[[#This Row],[Región]],'Tiempos (horas) Consolidado'!$B$1:$J$1,0))</f>
        <v>3.0316666666666672</v>
      </c>
      <c r="D52" s="9">
        <f t="shared" si="0"/>
        <v>0.12631944444444446</v>
      </c>
    </row>
    <row r="53" spans="1:4" x14ac:dyDescent="0.35">
      <c r="A53" s="6" t="s">
        <v>4</v>
      </c>
      <c r="B53" t="s">
        <v>14</v>
      </c>
      <c r="C53" s="8">
        <f>+INDEX('Tiempos (horas) Consolidado'!$B$2:$L$16,MATCH(PromediosH[[#This Row],[Actividad]],'Tiempos (horas) Consolidado'!$B$2:$B$16,0),MATCH(PromediosH[[#This Row],[Región]],'Tiempos (horas) Consolidado'!$B$1:$J$1,0))</f>
        <v>2.5660185185185189</v>
      </c>
      <c r="D53" s="9">
        <f t="shared" si="0"/>
        <v>0.10691743827160495</v>
      </c>
    </row>
    <row r="54" spans="1:4" x14ac:dyDescent="0.35">
      <c r="A54" s="6" t="s">
        <v>4</v>
      </c>
      <c r="B54" t="s">
        <v>15</v>
      </c>
      <c r="C54" s="8">
        <f>+INDEX('Tiempos (horas) Consolidado'!$B$2:$L$16,MATCH(PromediosH[[#This Row],[Actividad]],'Tiempos (horas) Consolidado'!$B$2:$B$16,0),MATCH(PromediosH[[#This Row],[Región]],'Tiempos (horas) Consolidado'!$B$1:$J$1,0))</f>
        <v>2.1053240740740744</v>
      </c>
      <c r="D54" s="9">
        <f t="shared" si="0"/>
        <v>8.7721836419753105E-2</v>
      </c>
    </row>
    <row r="55" spans="1:4" x14ac:dyDescent="0.35">
      <c r="A55" s="6" t="s">
        <v>4</v>
      </c>
      <c r="B55" t="s">
        <v>16</v>
      </c>
      <c r="C55" s="8">
        <f>+INDEX('Tiempos (horas) Consolidado'!$B$2:$L$16,MATCH(PromediosH[[#This Row],[Actividad]],'Tiempos (horas) Consolidado'!$B$2:$B$16,0),MATCH(PromediosH[[#This Row],[Región]],'Tiempos (horas) Consolidado'!$B$1:$J$1,0))</f>
        <v>2.0508333333333337</v>
      </c>
      <c r="D55" s="9">
        <f t="shared" si="0"/>
        <v>8.545138888888891E-2</v>
      </c>
    </row>
    <row r="56" spans="1:4" x14ac:dyDescent="0.35">
      <c r="A56" s="6" t="s">
        <v>4</v>
      </c>
      <c r="B56" t="s">
        <v>17</v>
      </c>
      <c r="C56" s="8">
        <f>+INDEX('Tiempos (horas) Consolidado'!$B$2:$L$16,MATCH(PromediosH[[#This Row],[Actividad]],'Tiempos (horas) Consolidado'!$B$2:$B$16,0),MATCH(PromediosH[[#This Row],[Región]],'Tiempos (horas) Consolidado'!$B$1:$J$1,0))</f>
        <v>1.9839583333333333</v>
      </c>
      <c r="D56" s="9">
        <f t="shared" si="0"/>
        <v>8.2664930555555557E-2</v>
      </c>
    </row>
    <row r="57" spans="1:4" x14ac:dyDescent="0.35">
      <c r="A57" s="6" t="s">
        <v>4</v>
      </c>
      <c r="B57" t="s">
        <v>18</v>
      </c>
      <c r="C57" s="8">
        <f>+INDEX('Tiempos (horas) Consolidado'!$B$2:$L$16,MATCH(PromediosH[[#This Row],[Actividad]],'Tiempos (horas) Consolidado'!$B$2:$B$16,0),MATCH(PromediosH[[#This Row],[Región]],'Tiempos (horas) Consolidado'!$B$1:$J$1,0))</f>
        <v>1.8873611111111113</v>
      </c>
      <c r="D57" s="9">
        <f t="shared" si="0"/>
        <v>7.8640046296296298E-2</v>
      </c>
    </row>
    <row r="58" spans="1:4" x14ac:dyDescent="0.35">
      <c r="A58" s="6" t="s">
        <v>4</v>
      </c>
      <c r="B58" t="s">
        <v>19</v>
      </c>
      <c r="C58" s="8">
        <f>+INDEX('Tiempos (horas) Consolidado'!$B$2:$L$16,MATCH(PromediosH[[#This Row],[Actividad]],'Tiempos (horas) Consolidado'!$B$2:$B$16,0),MATCH(PromediosH[[#This Row],[Región]],'Tiempos (horas) Consolidado'!$B$1:$J$1,0))</f>
        <v>2.8756250000000003</v>
      </c>
      <c r="D58" s="9">
        <f t="shared" si="0"/>
        <v>0.11981770833333334</v>
      </c>
    </row>
    <row r="59" spans="1:4" x14ac:dyDescent="0.35">
      <c r="A59" s="6" t="s">
        <v>4</v>
      </c>
      <c r="B59" t="s">
        <v>20</v>
      </c>
      <c r="C59" s="8">
        <f>+INDEX('Tiempos (horas) Consolidado'!$B$2:$L$16,MATCH(PromediosH[[#This Row],[Actividad]],'Tiempos (horas) Consolidado'!$B$2:$B$16,0),MATCH(PromediosH[[#This Row],[Región]],'Tiempos (horas) Consolidado'!$B$1:$J$1,0))</f>
        <v>3.5109375000000003</v>
      </c>
      <c r="D59" s="9">
        <f t="shared" si="0"/>
        <v>0.14628906250000001</v>
      </c>
    </row>
    <row r="60" spans="1:4" x14ac:dyDescent="0.35">
      <c r="A60" s="6" t="s">
        <v>4</v>
      </c>
      <c r="B60" t="s">
        <v>21</v>
      </c>
      <c r="C60" s="8">
        <f>+INDEX('Tiempos (horas) Consolidado'!$B$2:$L$16,MATCH(PromediosH[[#This Row],[Actividad]],'Tiempos (horas) Consolidado'!$B$2:$B$16,0),MATCH(PromediosH[[#This Row],[Región]],'Tiempos (horas) Consolidado'!$B$1:$J$1,0))</f>
        <v>1.5455555555555556</v>
      </c>
      <c r="D60" s="9">
        <f t="shared" si="0"/>
        <v>6.4398148148148149E-2</v>
      </c>
    </row>
    <row r="61" spans="1:4" x14ac:dyDescent="0.35">
      <c r="A61" s="6" t="s">
        <v>4</v>
      </c>
      <c r="B61" t="s">
        <v>22</v>
      </c>
      <c r="C61" s="8">
        <f>+INDEX('Tiempos (horas) Consolidado'!$B$2:$L$16,MATCH(PromediosH[[#This Row],[Actividad]],'Tiempos (horas) Consolidado'!$B$2:$B$16,0),MATCH(PromediosH[[#This Row],[Región]],'Tiempos (horas) Consolidado'!$B$1:$J$1,0))</f>
        <v>2.9425000000000003</v>
      </c>
      <c r="D61" s="9">
        <f t="shared" si="0"/>
        <v>0.12260416666666668</v>
      </c>
    </row>
    <row r="62" spans="1:4" x14ac:dyDescent="0.35">
      <c r="A62" s="6" t="s">
        <v>5</v>
      </c>
      <c r="B62" t="s">
        <v>8</v>
      </c>
      <c r="C62" s="8">
        <f>+INDEX('Tiempos (horas) Consolidado'!$B$2:$L$16,MATCH(PromediosH[[#This Row],[Actividad]],'Tiempos (horas) Consolidado'!$B$2:$B$16,0),MATCH(PromediosH[[#This Row],[Región]],'Tiempos (horas) Consolidado'!$B$1:$J$1,0))</f>
        <v>1.1591666666666667</v>
      </c>
      <c r="D62" s="9">
        <f t="shared" si="0"/>
        <v>4.8298611111111112E-2</v>
      </c>
    </row>
    <row r="63" spans="1:4" x14ac:dyDescent="0.35">
      <c r="A63" s="6" t="s">
        <v>5</v>
      </c>
      <c r="B63" t="s">
        <v>9</v>
      </c>
      <c r="C63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63" s="9" t="str">
        <f t="shared" si="0"/>
        <v>NA</v>
      </c>
    </row>
    <row r="64" spans="1:4" x14ac:dyDescent="0.35">
      <c r="A64" s="6" t="s">
        <v>5</v>
      </c>
      <c r="B64" t="s">
        <v>10</v>
      </c>
      <c r="C64" s="8">
        <f>+INDEX('Tiempos (horas) Consolidado'!$B$2:$L$16,MATCH(PromediosH[[#This Row],[Actividad]],'Tiempos (horas) Consolidado'!$B$2:$B$16,0),MATCH(PromediosH[[#This Row],[Región]],'Tiempos (horas) Consolidado'!$B$1:$J$1,0))</f>
        <v>0.80249999999999999</v>
      </c>
      <c r="D64" s="9">
        <f t="shared" si="0"/>
        <v>3.3437500000000002E-2</v>
      </c>
    </row>
    <row r="65" spans="1:4" x14ac:dyDescent="0.35">
      <c r="A65" s="6" t="s">
        <v>5</v>
      </c>
      <c r="B65" t="s">
        <v>11</v>
      </c>
      <c r="C65" s="8">
        <f>+INDEX('Tiempos (horas) Consolidado'!$B$2:$L$16,MATCH(PromediosH[[#This Row],[Actividad]],'Tiempos (horas) Consolidado'!$B$2:$B$16,0),MATCH(PromediosH[[#This Row],[Región]],'Tiempos (horas) Consolidado'!$B$1:$J$1,0))</f>
        <v>1.1591666666666669</v>
      </c>
      <c r="D65" s="9">
        <f t="shared" si="0"/>
        <v>4.8298611111111119E-2</v>
      </c>
    </row>
    <row r="66" spans="1:4" x14ac:dyDescent="0.35">
      <c r="A66" s="6" t="s">
        <v>5</v>
      </c>
      <c r="B66" t="s">
        <v>12</v>
      </c>
      <c r="C66" s="8">
        <f>+INDEX('Tiempos (horas) Consolidado'!$B$2:$L$16,MATCH(PromediosH[[#This Row],[Actividad]],'Tiempos (horas) Consolidado'!$B$2:$B$16,0),MATCH(PromediosH[[#This Row],[Región]],'Tiempos (horas) Consolidado'!$B$1:$J$1,0))</f>
        <v>0.68361111111111106</v>
      </c>
      <c r="D66" s="9">
        <f t="shared" si="0"/>
        <v>2.8483796296296295E-2</v>
      </c>
    </row>
    <row r="67" spans="1:4" x14ac:dyDescent="0.35">
      <c r="A67" s="6" t="s">
        <v>5</v>
      </c>
      <c r="B67" t="s">
        <v>13</v>
      </c>
      <c r="C67" s="8">
        <f>+INDEX('Tiempos (horas) Consolidado'!$B$2:$L$16,MATCH(PromediosH[[#This Row],[Actividad]],'Tiempos (horas) Consolidado'!$B$2:$B$16,0),MATCH(PromediosH[[#This Row],[Región]],'Tiempos (horas) Consolidado'!$B$1:$J$1,0))</f>
        <v>1.4638194444444443</v>
      </c>
      <c r="D67" s="9">
        <f t="shared" ref="D67:D121" si="1">IF(C67="NA","NA",C67/24)</f>
        <v>6.099247685185185E-2</v>
      </c>
    </row>
    <row r="68" spans="1:4" x14ac:dyDescent="0.35">
      <c r="A68" s="6" t="s">
        <v>5</v>
      </c>
      <c r="B68" t="s">
        <v>14</v>
      </c>
      <c r="C68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68" s="9" t="str">
        <f t="shared" si="1"/>
        <v>NA</v>
      </c>
    </row>
    <row r="69" spans="1:4" x14ac:dyDescent="0.35">
      <c r="A69" s="6" t="s">
        <v>5</v>
      </c>
      <c r="B69" t="s">
        <v>15</v>
      </c>
      <c r="C69" s="8">
        <f>+INDEX('Tiempos (horas) Consolidado'!$B$2:$L$16,MATCH(PromediosH[[#This Row],[Actividad]],'Tiempos (horas) Consolidado'!$B$2:$B$16,0),MATCH(PromediosH[[#This Row],[Región]],'Tiempos (horas) Consolidado'!$B$1:$J$1,0))</f>
        <v>1.605</v>
      </c>
      <c r="D69" s="9">
        <f t="shared" si="1"/>
        <v>6.6875000000000004E-2</v>
      </c>
    </row>
    <row r="70" spans="1:4" x14ac:dyDescent="0.35">
      <c r="A70" s="6" t="s">
        <v>5</v>
      </c>
      <c r="B70" t="s">
        <v>16</v>
      </c>
      <c r="C70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70" s="9" t="str">
        <f t="shared" si="1"/>
        <v>NA</v>
      </c>
    </row>
    <row r="71" spans="1:4" x14ac:dyDescent="0.35">
      <c r="A71" s="6" t="s">
        <v>5</v>
      </c>
      <c r="B71" t="s">
        <v>17</v>
      </c>
      <c r="C71" s="8">
        <f>+INDEX('Tiempos (horas) Consolidado'!$B$2:$L$16,MATCH(PromediosH[[#This Row],[Actividad]],'Tiempos (horas) Consolidado'!$B$2:$B$16,0),MATCH(PromediosH[[#This Row],[Región]],'Tiempos (horas) Consolidado'!$B$1:$J$1,0))</f>
        <v>1.0848611111111111</v>
      </c>
      <c r="D71" s="9">
        <f t="shared" si="1"/>
        <v>4.5202546296296296E-2</v>
      </c>
    </row>
    <row r="72" spans="1:4" x14ac:dyDescent="0.35">
      <c r="A72" s="6" t="s">
        <v>5</v>
      </c>
      <c r="B72" t="s">
        <v>18</v>
      </c>
      <c r="C72" s="8">
        <f>+INDEX('Tiempos (horas) Consolidado'!$B$2:$L$16,MATCH(PromediosH[[#This Row],[Actividad]],'Tiempos (horas) Consolidado'!$B$2:$B$16,0),MATCH(PromediosH[[#This Row],[Región]],'Tiempos (horas) Consolidado'!$B$1:$J$1,0))</f>
        <v>1.5084027777777778</v>
      </c>
      <c r="D72" s="9">
        <f t="shared" si="1"/>
        <v>6.2850115740740745E-2</v>
      </c>
    </row>
    <row r="73" spans="1:4" x14ac:dyDescent="0.35">
      <c r="A73" s="6" t="s">
        <v>5</v>
      </c>
      <c r="B73" t="s">
        <v>19</v>
      </c>
      <c r="C73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73" s="9" t="str">
        <f t="shared" si="1"/>
        <v>NA</v>
      </c>
    </row>
    <row r="74" spans="1:4" x14ac:dyDescent="0.35">
      <c r="A74" s="6" t="s">
        <v>5</v>
      </c>
      <c r="B74" t="s">
        <v>20</v>
      </c>
      <c r="C74" s="8">
        <f>+INDEX('Tiempos (horas) Consolidado'!$B$2:$L$16,MATCH(PromediosH[[#This Row],[Actividad]],'Tiempos (horas) Consolidado'!$B$2:$B$16,0),MATCH(PromediosH[[#This Row],[Región]],'Tiempos (horas) Consolidado'!$B$1:$J$1,0))</f>
        <v>1.8725000000000001</v>
      </c>
      <c r="D74" s="9">
        <f t="shared" si="1"/>
        <v>7.8020833333333331E-2</v>
      </c>
    </row>
    <row r="75" spans="1:4" x14ac:dyDescent="0.35">
      <c r="A75" s="6" t="s">
        <v>5</v>
      </c>
      <c r="B75" t="s">
        <v>21</v>
      </c>
      <c r="C75" s="8">
        <f>+INDEX('Tiempos (horas) Consolidado'!$B$2:$L$16,MATCH(PromediosH[[#This Row],[Actividad]],'Tiempos (horas) Consolidado'!$B$2:$B$16,0),MATCH(PromediosH[[#This Row],[Región]],'Tiempos (horas) Consolidado'!$B$1:$J$1,0))</f>
        <v>1.0328472222222225</v>
      </c>
      <c r="D75" s="9">
        <f t="shared" si="1"/>
        <v>4.3035300925925939E-2</v>
      </c>
    </row>
    <row r="76" spans="1:4" x14ac:dyDescent="0.35">
      <c r="A76" s="6" t="s">
        <v>5</v>
      </c>
      <c r="B76" t="s">
        <v>22</v>
      </c>
      <c r="C76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76" s="9" t="str">
        <f t="shared" si="1"/>
        <v>NA</v>
      </c>
    </row>
    <row r="77" spans="1:4" x14ac:dyDescent="0.35">
      <c r="A77" s="6" t="s">
        <v>6</v>
      </c>
      <c r="B77" t="s">
        <v>8</v>
      </c>
      <c r="C77" s="8">
        <f>+INDEX('Tiempos (horas) Consolidado'!$B$2:$L$16,MATCH(PromediosH[[#This Row],[Actividad]],'Tiempos (horas) Consolidado'!$B$2:$B$16,0),MATCH(PromediosH[[#This Row],[Región]],'Tiempos (horas) Consolidado'!$B$1:$J$1,0))</f>
        <v>2.0508333333333333</v>
      </c>
      <c r="D77" s="9">
        <f t="shared" si="1"/>
        <v>8.5451388888888882E-2</v>
      </c>
    </row>
    <row r="78" spans="1:4" x14ac:dyDescent="0.35">
      <c r="A78" s="6" t="s">
        <v>6</v>
      </c>
      <c r="B78" t="s">
        <v>9</v>
      </c>
      <c r="C78" s="8">
        <f>+INDEX('Tiempos (horas) Consolidado'!$B$2:$L$16,MATCH(PromediosH[[#This Row],[Actividad]],'Tiempos (horas) Consolidado'!$B$2:$B$16,0),MATCH(PromediosH[[#This Row],[Región]],'Tiempos (horas) Consolidado'!$B$1:$J$1,0))</f>
        <v>3.4329166666666664</v>
      </c>
      <c r="D78" s="9">
        <f t="shared" si="1"/>
        <v>0.14303819444444443</v>
      </c>
    </row>
    <row r="79" spans="1:4" x14ac:dyDescent="0.35">
      <c r="A79" s="6" t="s">
        <v>6</v>
      </c>
      <c r="B79" t="s">
        <v>10</v>
      </c>
      <c r="C79" s="8">
        <f>+INDEX('Tiempos (horas) Consolidado'!$B$2:$L$16,MATCH(PromediosH[[#This Row],[Actividad]],'Tiempos (horas) Consolidado'!$B$2:$B$16,0),MATCH(PromediosH[[#This Row],[Región]],'Tiempos (horas) Consolidado'!$B$1:$J$1,0))</f>
        <v>3.8787499999999997</v>
      </c>
      <c r="D79" s="9">
        <f t="shared" si="1"/>
        <v>0.16161458333333331</v>
      </c>
    </row>
    <row r="80" spans="1:4" x14ac:dyDescent="0.35">
      <c r="A80" s="6" t="s">
        <v>6</v>
      </c>
      <c r="B80" t="s">
        <v>11</v>
      </c>
      <c r="C80" s="8">
        <f>+INDEX('Tiempos (horas) Consolidado'!$B$2:$L$16,MATCH(PromediosH[[#This Row],[Actividad]],'Tiempos (horas) Consolidado'!$B$2:$B$16,0),MATCH(PromediosH[[#This Row],[Región]],'Tiempos (horas) Consolidado'!$B$1:$J$1,0))</f>
        <v>2.526388888888889</v>
      </c>
      <c r="D80" s="9">
        <f t="shared" si="1"/>
        <v>0.10526620370370371</v>
      </c>
    </row>
    <row r="81" spans="1:4" x14ac:dyDescent="0.35">
      <c r="A81" s="6" t="s">
        <v>6</v>
      </c>
      <c r="B81" t="s">
        <v>12</v>
      </c>
      <c r="C81" s="8">
        <f>+INDEX('Tiempos (horas) Consolidado'!$B$2:$L$16,MATCH(PromediosH[[#This Row],[Actividad]],'Tiempos (horas) Consolidado'!$B$2:$B$16,0),MATCH(PromediosH[[#This Row],[Región]],'Tiempos (horas) Consolidado'!$B$1:$J$1,0))</f>
        <v>1.8056249999999998</v>
      </c>
      <c r="D81" s="9">
        <f t="shared" si="1"/>
        <v>7.5234374999999992E-2</v>
      </c>
    </row>
    <row r="82" spans="1:4" x14ac:dyDescent="0.35">
      <c r="A82" s="6" t="s">
        <v>6</v>
      </c>
      <c r="B82" t="s">
        <v>13</v>
      </c>
      <c r="C82" s="8">
        <f>+INDEX('Tiempos (horas) Consolidado'!$B$2:$L$16,MATCH(PromediosH[[#This Row],[Actividad]],'Tiempos (horas) Consolidado'!$B$2:$B$16,0),MATCH(PromediosH[[#This Row],[Región]],'Tiempos (horas) Consolidado'!$B$1:$J$1,0))</f>
        <v>2.4372222222222222</v>
      </c>
      <c r="D82" s="9">
        <f t="shared" si="1"/>
        <v>0.10155092592592592</v>
      </c>
    </row>
    <row r="83" spans="1:4" x14ac:dyDescent="0.35">
      <c r="A83" s="6" t="s">
        <v>6</v>
      </c>
      <c r="B83" t="s">
        <v>14</v>
      </c>
      <c r="C83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83" s="9" t="str">
        <f t="shared" si="1"/>
        <v>NA</v>
      </c>
    </row>
    <row r="84" spans="1:4" x14ac:dyDescent="0.35">
      <c r="A84" s="6" t="s">
        <v>6</v>
      </c>
      <c r="B84" t="s">
        <v>15</v>
      </c>
      <c r="C84" s="8">
        <f>+INDEX('Tiempos (horas) Consolidado'!$B$2:$L$16,MATCH(PromediosH[[#This Row],[Actividad]],'Tiempos (horas) Consolidado'!$B$2:$B$16,0),MATCH(PromediosH[[#This Row],[Región]],'Tiempos (horas) Consolidado'!$B$1:$J$1,0))</f>
        <v>2.6750000000000003</v>
      </c>
      <c r="D84" s="9">
        <f t="shared" si="1"/>
        <v>0.11145833333333334</v>
      </c>
    </row>
    <row r="85" spans="1:4" x14ac:dyDescent="0.35">
      <c r="A85" s="6" t="s">
        <v>6</v>
      </c>
      <c r="B85" t="s">
        <v>16</v>
      </c>
      <c r="C85" s="8">
        <f>+INDEX('Tiempos (horas) Consolidado'!$B$2:$L$16,MATCH(PromediosH[[#This Row],[Actividad]],'Tiempos (horas) Consolidado'!$B$2:$B$16,0),MATCH(PromediosH[[#This Row],[Región]],'Tiempos (horas) Consolidado'!$B$1:$J$1,0))</f>
        <v>2.3480555555555558</v>
      </c>
      <c r="D85" s="9">
        <f t="shared" si="1"/>
        <v>9.7835648148148158E-2</v>
      </c>
    </row>
    <row r="86" spans="1:4" x14ac:dyDescent="0.35">
      <c r="A86" s="6" t="s">
        <v>6</v>
      </c>
      <c r="B86" t="s">
        <v>17</v>
      </c>
      <c r="C86" s="8">
        <f>+INDEX('Tiempos (horas) Consolidado'!$B$2:$L$16,MATCH(PromediosH[[#This Row],[Actividad]],'Tiempos (horas) Consolidado'!$B$2:$B$16,0),MATCH(PromediosH[[#This Row],[Región]],'Tiempos (horas) Consolidado'!$B$1:$J$1,0))</f>
        <v>2.14</v>
      </c>
      <c r="D86" s="9">
        <f t="shared" si="1"/>
        <v>8.9166666666666672E-2</v>
      </c>
    </row>
    <row r="87" spans="1:4" x14ac:dyDescent="0.35">
      <c r="A87" s="6" t="s">
        <v>6</v>
      </c>
      <c r="B87" t="s">
        <v>18</v>
      </c>
      <c r="C87" s="8">
        <f>+INDEX('Tiempos (horas) Consolidado'!$B$2:$L$16,MATCH(PromediosH[[#This Row],[Actividad]],'Tiempos (horas) Consolidado'!$B$2:$B$16,0),MATCH(PromediosH[[#This Row],[Región]],'Tiempos (horas) Consolidado'!$B$1:$J$1,0))</f>
        <v>2.6750000000000003</v>
      </c>
      <c r="D87" s="9">
        <f t="shared" si="1"/>
        <v>0.11145833333333334</v>
      </c>
    </row>
    <row r="88" spans="1:4" x14ac:dyDescent="0.35">
      <c r="A88" s="6" t="s">
        <v>6</v>
      </c>
      <c r="B88" t="s">
        <v>19</v>
      </c>
      <c r="C88" s="8">
        <f>+INDEX('Tiempos (horas) Consolidado'!$B$2:$L$16,MATCH(PromediosH[[#This Row],[Actividad]],'Tiempos (horas) Consolidado'!$B$2:$B$16,0),MATCH(PromediosH[[#This Row],[Región]],'Tiempos (horas) Consolidado'!$B$1:$J$1,0))</f>
        <v>3.21</v>
      </c>
      <c r="D88" s="9">
        <f t="shared" si="1"/>
        <v>0.13375000000000001</v>
      </c>
    </row>
    <row r="89" spans="1:4" x14ac:dyDescent="0.35">
      <c r="A89" s="6" t="s">
        <v>6</v>
      </c>
      <c r="B89" t="s">
        <v>20</v>
      </c>
      <c r="C89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89" s="9" t="str">
        <f t="shared" si="1"/>
        <v>NA</v>
      </c>
    </row>
    <row r="90" spans="1:4" x14ac:dyDescent="0.35">
      <c r="A90" s="6" t="s">
        <v>6</v>
      </c>
      <c r="B90" t="s">
        <v>21</v>
      </c>
      <c r="C90" s="8">
        <f>+INDEX('Tiempos (horas) Consolidado'!$B$2:$L$16,MATCH(PromediosH[[#This Row],[Actividad]],'Tiempos (horas) Consolidado'!$B$2:$B$16,0),MATCH(PromediosH[[#This Row],[Región]],'Tiempos (horas) Consolidado'!$B$1:$J$1,0))</f>
        <v>1.1628819444444445</v>
      </c>
      <c r="D90" s="9">
        <f t="shared" si="1"/>
        <v>4.8453414351851853E-2</v>
      </c>
    </row>
    <row r="91" spans="1:4" x14ac:dyDescent="0.35">
      <c r="A91" s="6" t="s">
        <v>6</v>
      </c>
      <c r="B91" t="s">
        <v>22</v>
      </c>
      <c r="C91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91" s="9" t="str">
        <f t="shared" si="1"/>
        <v>NA</v>
      </c>
    </row>
    <row r="92" spans="1:4" x14ac:dyDescent="0.35">
      <c r="A92" s="6" t="s">
        <v>26</v>
      </c>
      <c r="B92" t="s">
        <v>8</v>
      </c>
      <c r="C92" s="8">
        <f>+INDEX('Tiempos (horas) Consolidado'!$B$2:$L$16,MATCH(PromediosH[[#This Row],[Actividad]],'Tiempos (horas) Consolidado'!$B$2:$B$16,0),MATCH(PromediosH[[#This Row],[Región]],'Tiempos (horas) Consolidado'!$B$1:$J$1,0))</f>
        <v>2.1905277777777781</v>
      </c>
      <c r="D92" s="9">
        <f t="shared" si="1"/>
        <v>9.1271990740740758E-2</v>
      </c>
    </row>
    <row r="93" spans="1:4" x14ac:dyDescent="0.35">
      <c r="A93" s="6" t="s">
        <v>26</v>
      </c>
      <c r="B93" t="s">
        <v>9</v>
      </c>
      <c r="C93" s="8">
        <f>+INDEX('Tiempos (horas) Consolidado'!$B$2:$L$16,MATCH(PromediosH[[#This Row],[Actividad]],'Tiempos (horas) Consolidado'!$B$2:$B$16,0),MATCH(PromediosH[[#This Row],[Región]],'Tiempos (horas) Consolidado'!$B$1:$J$1,0))</f>
        <v>1.9393750000000001</v>
      </c>
      <c r="D93" s="9">
        <f t="shared" si="1"/>
        <v>8.080729166666667E-2</v>
      </c>
    </row>
    <row r="94" spans="1:4" x14ac:dyDescent="0.35">
      <c r="A94" s="6" t="s">
        <v>26</v>
      </c>
      <c r="B94" t="s">
        <v>10</v>
      </c>
      <c r="C94" s="8">
        <f>+INDEX('Tiempos (horas) Consolidado'!$B$2:$L$16,MATCH(PromediosH[[#This Row],[Actividad]],'Tiempos (horas) Consolidado'!$B$2:$B$16,0),MATCH(PromediosH[[#This Row],[Región]],'Tiempos (horas) Consolidado'!$B$1:$J$1,0))</f>
        <v>2.9202083333333335</v>
      </c>
      <c r="D94" s="9">
        <f t="shared" si="1"/>
        <v>0.12167534722222223</v>
      </c>
    </row>
    <row r="95" spans="1:4" x14ac:dyDescent="0.35">
      <c r="A95" s="6" t="s">
        <v>26</v>
      </c>
      <c r="B95" t="s">
        <v>11</v>
      </c>
      <c r="C95" s="8">
        <f>+INDEX('Tiempos (horas) Consolidado'!$B$2:$L$16,MATCH(PromediosH[[#This Row],[Actividad]],'Tiempos (horas) Consolidado'!$B$2:$B$16,0),MATCH(PromediosH[[#This Row],[Región]],'Tiempos (horas) Consolidado'!$B$1:$J$1,0))</f>
        <v>2.6972916666666671</v>
      </c>
      <c r="D95" s="9">
        <f t="shared" si="1"/>
        <v>0.11238715277777779</v>
      </c>
    </row>
    <row r="96" spans="1:4" x14ac:dyDescent="0.35">
      <c r="A96" s="6" t="s">
        <v>26</v>
      </c>
      <c r="B96" t="s">
        <v>12</v>
      </c>
      <c r="C96" s="8">
        <f>+INDEX('Tiempos (horas) Consolidado'!$B$2:$L$16,MATCH(PromediosH[[#This Row],[Actividad]],'Tiempos (horas) Consolidado'!$B$2:$B$16,0),MATCH(PromediosH[[#This Row],[Región]],'Tiempos (horas) Consolidado'!$B$1:$J$1,0))</f>
        <v>3.4388611111111111</v>
      </c>
      <c r="D96" s="9">
        <f t="shared" si="1"/>
        <v>0.14328587962962963</v>
      </c>
    </row>
    <row r="97" spans="1:4" x14ac:dyDescent="0.35">
      <c r="A97" s="6" t="s">
        <v>26</v>
      </c>
      <c r="B97" t="s">
        <v>13</v>
      </c>
      <c r="C97" s="8">
        <f>+INDEX('Tiempos (horas) Consolidado'!$B$2:$L$16,MATCH(PromediosH[[#This Row],[Actividad]],'Tiempos (horas) Consolidado'!$B$2:$B$16,0),MATCH(PromediosH[[#This Row],[Región]],'Tiempos (horas) Consolidado'!$B$1:$J$1,0))</f>
        <v>2.0805555555555557</v>
      </c>
      <c r="D97" s="9">
        <f t="shared" si="1"/>
        <v>8.6689814814814817E-2</v>
      </c>
    </row>
    <row r="98" spans="1:4" x14ac:dyDescent="0.35">
      <c r="A98" s="6" t="s">
        <v>26</v>
      </c>
      <c r="B98" t="s">
        <v>14</v>
      </c>
      <c r="C98" s="8">
        <f>+INDEX('Tiempos (horas) Consolidado'!$B$2:$L$16,MATCH(PromediosH[[#This Row],[Actividad]],'Tiempos (horas) Consolidado'!$B$2:$B$16,0),MATCH(PromediosH[[#This Row],[Región]],'Tiempos (horas) Consolidado'!$B$1:$J$1,0))</f>
        <v>2.3183333333333334</v>
      </c>
      <c r="D98" s="9">
        <f t="shared" si="1"/>
        <v>9.6597222222222223E-2</v>
      </c>
    </row>
    <row r="99" spans="1:4" x14ac:dyDescent="0.35">
      <c r="A99" s="6" t="s">
        <v>26</v>
      </c>
      <c r="B99" t="s">
        <v>15</v>
      </c>
      <c r="C99" s="8">
        <f>+INDEX('Tiempos (horas) Consolidado'!$B$2:$L$16,MATCH(PromediosH[[#This Row],[Actividad]],'Tiempos (horas) Consolidado'!$B$2:$B$16,0),MATCH(PromediosH[[#This Row],[Región]],'Tiempos (horas) Consolidado'!$B$1:$J$1,0))</f>
        <v>1.605</v>
      </c>
      <c r="D99" s="9">
        <f t="shared" si="1"/>
        <v>6.6875000000000004E-2</v>
      </c>
    </row>
    <row r="100" spans="1:4" x14ac:dyDescent="0.35">
      <c r="A100" s="6" t="s">
        <v>26</v>
      </c>
      <c r="B100" t="s">
        <v>16</v>
      </c>
      <c r="C100" s="8">
        <f>+INDEX('Tiempos (horas) Consolidado'!$B$2:$L$16,MATCH(PromediosH[[#This Row],[Actividad]],'Tiempos (horas) Consolidado'!$B$2:$B$16,0),MATCH(PromediosH[[#This Row],[Región]],'Tiempos (horas) Consolidado'!$B$1:$J$1,0))</f>
        <v>11.270666666666667</v>
      </c>
      <c r="D100" s="9">
        <f t="shared" si="1"/>
        <v>0.46961111111111115</v>
      </c>
    </row>
    <row r="101" spans="1:4" x14ac:dyDescent="0.35">
      <c r="A101" s="6" t="s">
        <v>26</v>
      </c>
      <c r="B101" t="s">
        <v>17</v>
      </c>
      <c r="C101" s="8">
        <f>+INDEX('Tiempos (horas) Consolidado'!$B$2:$L$16,MATCH(PromediosH[[#This Row],[Actividad]],'Tiempos (horas) Consolidado'!$B$2:$B$16,0),MATCH(PromediosH[[#This Row],[Región]],'Tiempos (horas) Consolidado'!$B$1:$J$1,0))</f>
        <v>1.3672222222222223</v>
      </c>
      <c r="D101" s="9">
        <f t="shared" si="1"/>
        <v>5.6967592592592597E-2</v>
      </c>
    </row>
    <row r="102" spans="1:4" x14ac:dyDescent="0.35">
      <c r="A102" s="6" t="s">
        <v>26</v>
      </c>
      <c r="B102" t="s">
        <v>18</v>
      </c>
      <c r="C102" s="8">
        <f>+INDEX('Tiempos (horas) Consolidado'!$B$2:$L$16,MATCH(PromediosH[[#This Row],[Actividad]],'Tiempos (horas) Consolidado'!$B$2:$B$16,0),MATCH(PromediosH[[#This Row],[Región]],'Tiempos (horas) Consolidado'!$B$1:$J$1,0))</f>
        <v>1.7179444444444447</v>
      </c>
      <c r="D102" s="9">
        <f t="shared" si="1"/>
        <v>7.158101851851853E-2</v>
      </c>
    </row>
    <row r="103" spans="1:4" x14ac:dyDescent="0.35">
      <c r="A103" s="6" t="s">
        <v>26</v>
      </c>
      <c r="B103" t="s">
        <v>19</v>
      </c>
      <c r="C103" s="8">
        <f>+INDEX('Tiempos (horas) Consolidado'!$B$2:$L$16,MATCH(PromediosH[[#This Row],[Actividad]],'Tiempos (horas) Consolidado'!$B$2:$B$16,0),MATCH(PromediosH[[#This Row],[Región]],'Tiempos (horas) Consolidado'!$B$1:$J$1,0))</f>
        <v>2.996</v>
      </c>
      <c r="D103" s="9">
        <f t="shared" si="1"/>
        <v>0.12483333333333334</v>
      </c>
    </row>
    <row r="104" spans="1:4" x14ac:dyDescent="0.35">
      <c r="A104" s="6" t="s">
        <v>26</v>
      </c>
      <c r="B104" t="s">
        <v>20</v>
      </c>
      <c r="C104" s="8">
        <f>+INDEX('Tiempos (horas) Consolidado'!$B$2:$L$16,MATCH(PromediosH[[#This Row],[Actividad]],'Tiempos (horas) Consolidado'!$B$2:$B$16,0),MATCH(PromediosH[[#This Row],[Región]],'Tiempos (horas) Consolidado'!$B$1:$J$1,0))</f>
        <v>3.7806666666666664</v>
      </c>
      <c r="D104" s="9">
        <f t="shared" si="1"/>
        <v>0.15752777777777777</v>
      </c>
    </row>
    <row r="105" spans="1:4" x14ac:dyDescent="0.35">
      <c r="A105" s="6" t="s">
        <v>26</v>
      </c>
      <c r="B105" t="s">
        <v>21</v>
      </c>
      <c r="C105" s="8">
        <f>+INDEX('Tiempos (horas) Consolidado'!$B$2:$L$16,MATCH(PromediosH[[#This Row],[Actividad]],'Tiempos (horas) Consolidado'!$B$2:$B$16,0),MATCH(PromediosH[[#This Row],[Región]],'Tiempos (horas) Consolidado'!$B$1:$J$1,0))</f>
        <v>1.3256111111111113</v>
      </c>
      <c r="D105" s="9">
        <f t="shared" si="1"/>
        <v>5.5233796296296302E-2</v>
      </c>
    </row>
    <row r="106" spans="1:4" x14ac:dyDescent="0.35">
      <c r="A106" s="6" t="s">
        <v>26</v>
      </c>
      <c r="B106" t="s">
        <v>22</v>
      </c>
      <c r="C106" s="8">
        <f>+INDEX('Tiempos (horas) Consolidado'!$B$2:$L$16,MATCH(PromediosH[[#This Row],[Actividad]],'Tiempos (horas) Consolidado'!$B$2:$B$16,0),MATCH(PromediosH[[#This Row],[Región]],'Tiempos (horas) Consolidado'!$B$1:$J$1,0))</f>
        <v>3.1877083333333331</v>
      </c>
      <c r="D106" s="9">
        <f t="shared" si="1"/>
        <v>0.13282118055555556</v>
      </c>
    </row>
    <row r="107" spans="1:4" x14ac:dyDescent="0.35">
      <c r="A107" s="6" t="s">
        <v>7</v>
      </c>
      <c r="B107" t="s">
        <v>8</v>
      </c>
      <c r="C107" s="8">
        <f>+INDEX('Tiempos (horas) Consolidado'!$B$2:$L$16,MATCH(PromediosH[[#This Row],[Actividad]],'Tiempos (horas) Consolidado'!$B$2:$B$16,0),MATCH(PromediosH[[#This Row],[Región]],'Tiempos (horas) Consolidado'!$B$1:$J$1,0))</f>
        <v>2.9425000000000003</v>
      </c>
      <c r="D107" s="9">
        <f t="shared" si="1"/>
        <v>0.12260416666666668</v>
      </c>
    </row>
    <row r="108" spans="1:4" x14ac:dyDescent="0.35">
      <c r="A108" s="6" t="s">
        <v>7</v>
      </c>
      <c r="B108" t="s">
        <v>9</v>
      </c>
      <c r="C108" s="8">
        <f>+INDEX('Tiempos (horas) Consolidado'!$B$2:$L$16,MATCH(PromediosH[[#This Row],[Actividad]],'Tiempos (horas) Consolidado'!$B$2:$B$16,0),MATCH(PromediosH[[#This Row],[Región]],'Tiempos (horas) Consolidado'!$B$1:$J$1,0))</f>
        <v>2.4966666666666666</v>
      </c>
      <c r="D108" s="9">
        <f t="shared" si="1"/>
        <v>0.10402777777777777</v>
      </c>
    </row>
    <row r="109" spans="1:4" x14ac:dyDescent="0.35">
      <c r="A109" s="6" t="s">
        <v>7</v>
      </c>
      <c r="B109" t="s">
        <v>10</v>
      </c>
      <c r="C109" s="8">
        <f>+INDEX('Tiempos (horas) Consolidado'!$B$2:$L$16,MATCH(PromediosH[[#This Row],[Actividad]],'Tiempos (horas) Consolidado'!$B$2:$B$16,0),MATCH(PromediosH[[#This Row],[Región]],'Tiempos (horas) Consolidado'!$B$1:$J$1,0))</f>
        <v>3.0316666666666667</v>
      </c>
      <c r="D109" s="9">
        <f t="shared" si="1"/>
        <v>0.12631944444444446</v>
      </c>
    </row>
    <row r="110" spans="1:4" x14ac:dyDescent="0.35">
      <c r="A110" s="6" t="s">
        <v>7</v>
      </c>
      <c r="B110" t="s">
        <v>11</v>
      </c>
      <c r="C110" s="8">
        <f>+INDEX('Tiempos (horas) Consolidado'!$B$2:$L$16,MATCH(PromediosH[[#This Row],[Actividad]],'Tiempos (horas) Consolidado'!$B$2:$B$16,0),MATCH(PromediosH[[#This Row],[Región]],'Tiempos (horas) Consolidado'!$B$1:$J$1,0))</f>
        <v>2.4075000000000002</v>
      </c>
      <c r="D110" s="9">
        <f t="shared" si="1"/>
        <v>0.10031250000000001</v>
      </c>
    </row>
    <row r="111" spans="1:4" x14ac:dyDescent="0.35">
      <c r="A111" s="6" t="s">
        <v>7</v>
      </c>
      <c r="B111" t="s">
        <v>12</v>
      </c>
      <c r="C111" s="8">
        <f>+INDEX('Tiempos (horas) Consolidado'!$B$2:$L$16,MATCH(PromediosH[[#This Row],[Actividad]],'Tiempos (horas) Consolidado'!$B$2:$B$16,0),MATCH(PromediosH[[#This Row],[Región]],'Tiempos (horas) Consolidado'!$B$1:$J$1,0))</f>
        <v>1.3152083333333335</v>
      </c>
      <c r="D111" s="9">
        <f t="shared" si="1"/>
        <v>5.4800347222222233E-2</v>
      </c>
    </row>
    <row r="112" spans="1:4" x14ac:dyDescent="0.35">
      <c r="A112" s="6" t="s">
        <v>7</v>
      </c>
      <c r="B112" t="s">
        <v>13</v>
      </c>
      <c r="C112" s="8">
        <f>+INDEX('Tiempos (horas) Consolidado'!$B$2:$L$16,MATCH(PromediosH[[#This Row],[Actividad]],'Tiempos (horas) Consolidado'!$B$2:$B$16,0),MATCH(PromediosH[[#This Row],[Región]],'Tiempos (horas) Consolidado'!$B$1:$J$1,0))</f>
        <v>2.0954166666666669</v>
      </c>
      <c r="D112" s="9">
        <f t="shared" si="1"/>
        <v>8.7309027777777784E-2</v>
      </c>
    </row>
    <row r="113" spans="1:4" x14ac:dyDescent="0.35">
      <c r="A113" s="6" t="s">
        <v>7</v>
      </c>
      <c r="B113" t="s">
        <v>14</v>
      </c>
      <c r="C113" s="8">
        <f>+INDEX('Tiempos (horas) Consolidado'!$B$2:$L$16,MATCH(PromediosH[[#This Row],[Actividad]],'Tiempos (horas) Consolidado'!$B$2:$B$16,0),MATCH(PromediosH[[#This Row],[Región]],'Tiempos (horas) Consolidado'!$B$1:$J$1,0))</f>
        <v>0.80249999999999999</v>
      </c>
      <c r="D113" s="9">
        <f t="shared" si="1"/>
        <v>3.3437500000000002E-2</v>
      </c>
    </row>
    <row r="114" spans="1:4" x14ac:dyDescent="0.35">
      <c r="A114" s="6" t="s">
        <v>7</v>
      </c>
      <c r="B114" t="s">
        <v>15</v>
      </c>
      <c r="C114" s="8">
        <f>+INDEX('Tiempos (horas) Consolidado'!$B$2:$L$16,MATCH(PromediosH[[#This Row],[Actividad]],'Tiempos (horas) Consolidado'!$B$2:$B$16,0),MATCH(PromediosH[[#This Row],[Región]],'Tiempos (horas) Consolidado'!$B$1:$J$1,0))</f>
        <v>2.6750000000000003</v>
      </c>
      <c r="D114" s="9">
        <f t="shared" si="1"/>
        <v>0.11145833333333334</v>
      </c>
    </row>
    <row r="115" spans="1:4" x14ac:dyDescent="0.35">
      <c r="A115" s="6" t="s">
        <v>7</v>
      </c>
      <c r="B115" t="s">
        <v>16</v>
      </c>
      <c r="C115" s="8" t="str">
        <f>+INDEX('Tiempos (horas) Consolidado'!$B$2:$L$16,MATCH(PromediosH[[#This Row],[Actividad]],'Tiempos (horas) Consolidado'!$B$2:$B$16,0),MATCH(PromediosH[[#This Row],[Región]],'Tiempos (horas) Consolidado'!$B$1:$J$1,0))</f>
        <v>NA</v>
      </c>
      <c r="D115" s="9" t="str">
        <f t="shared" si="1"/>
        <v>NA</v>
      </c>
    </row>
    <row r="116" spans="1:4" x14ac:dyDescent="0.35">
      <c r="A116" s="6" t="s">
        <v>7</v>
      </c>
      <c r="B116" t="s">
        <v>17</v>
      </c>
      <c r="C116" s="8">
        <f>+INDEX('Tiempos (horas) Consolidado'!$B$2:$L$16,MATCH(PromediosH[[#This Row],[Actividad]],'Tiempos (horas) Consolidado'!$B$2:$B$16,0),MATCH(PromediosH[[#This Row],[Región]],'Tiempos (horas) Consolidado'!$B$1:$J$1,0))</f>
        <v>1.4712500000000002</v>
      </c>
      <c r="D116" s="9">
        <f t="shared" si="1"/>
        <v>6.130208333333334E-2</v>
      </c>
    </row>
    <row r="117" spans="1:4" x14ac:dyDescent="0.35">
      <c r="A117" s="6" t="s">
        <v>7</v>
      </c>
      <c r="B117" t="s">
        <v>18</v>
      </c>
      <c r="C117" s="8">
        <f>+INDEX('Tiempos (horas) Consolidado'!$B$2:$L$16,MATCH(PromediosH[[#This Row],[Actividad]],'Tiempos (horas) Consolidado'!$B$2:$B$16,0),MATCH(PromediosH[[#This Row],[Región]],'Tiempos (horas) Consolidado'!$B$1:$J$1,0))</f>
        <v>2.1845833333333338</v>
      </c>
      <c r="D117" s="9">
        <f t="shared" si="1"/>
        <v>9.1024305555555574E-2</v>
      </c>
    </row>
    <row r="118" spans="1:4" x14ac:dyDescent="0.35">
      <c r="A118" s="6" t="s">
        <v>7</v>
      </c>
      <c r="B118" t="s">
        <v>19</v>
      </c>
      <c r="C118" s="8">
        <f>+INDEX('Tiempos (horas) Consolidado'!$B$2:$L$16,MATCH(PromediosH[[#This Row],[Actividad]],'Tiempos (horas) Consolidado'!$B$2:$B$16,0),MATCH(PromediosH[[#This Row],[Región]],'Tiempos (horas) Consolidado'!$B$1:$J$1,0))</f>
        <v>2.3183333333333334</v>
      </c>
      <c r="D118" s="9">
        <f t="shared" si="1"/>
        <v>9.6597222222222223E-2</v>
      </c>
    </row>
    <row r="119" spans="1:4" x14ac:dyDescent="0.35">
      <c r="A119" s="6" t="s">
        <v>7</v>
      </c>
      <c r="B119" t="s">
        <v>20</v>
      </c>
      <c r="C119" s="8">
        <f>+INDEX('Tiempos (horas) Consolidado'!$B$2:$L$16,MATCH(PromediosH[[#This Row],[Actividad]],'Tiempos (horas) Consolidado'!$B$2:$B$16,0),MATCH(PromediosH[[#This Row],[Región]],'Tiempos (horas) Consolidado'!$B$1:$J$1,0))</f>
        <v>3.0316666666666667</v>
      </c>
      <c r="D119" s="9">
        <f t="shared" si="1"/>
        <v>0.12631944444444446</v>
      </c>
    </row>
    <row r="120" spans="1:4" x14ac:dyDescent="0.35">
      <c r="A120" s="6" t="s">
        <v>7</v>
      </c>
      <c r="B120" t="s">
        <v>21</v>
      </c>
      <c r="C120" s="8">
        <f>+INDEX('Tiempos (horas) Consolidado'!$B$2:$L$16,MATCH(PromediosH[[#This Row],[Actividad]],'Tiempos (horas) Consolidado'!$B$2:$B$16,0),MATCH(PromediosH[[#This Row],[Región]],'Tiempos (horas) Consolidado'!$B$1:$J$1,0))</f>
        <v>1.1814583333333335</v>
      </c>
      <c r="D120" s="9">
        <f t="shared" si="1"/>
        <v>4.9227430555555562E-2</v>
      </c>
    </row>
    <row r="121" spans="1:4" x14ac:dyDescent="0.35">
      <c r="A121" s="6" t="s">
        <v>7</v>
      </c>
      <c r="B121" t="s">
        <v>22</v>
      </c>
      <c r="C121" s="8">
        <f>+INDEX('Tiempos (horas) Consolidado'!$B$2:$L$16,MATCH(PromediosH[[#This Row],[Actividad]],'Tiempos (horas) Consolidado'!$B$2:$B$16,0),MATCH(PromediosH[[#This Row],[Región]],'Tiempos (horas) Consolidado'!$B$1:$J$1,0))</f>
        <v>3.8341666666666665</v>
      </c>
      <c r="D121" s="9">
        <f t="shared" si="1"/>
        <v>0.15975694444444444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11A11-6587-4090-9E75-6B9800B4DC08}">
  <dimension ref="A1:Y36"/>
  <sheetViews>
    <sheetView zoomScaleNormal="100" workbookViewId="0">
      <selection activeCell="L2" sqref="L2"/>
    </sheetView>
  </sheetViews>
  <sheetFormatPr baseColWidth="10" defaultRowHeight="14.5" x14ac:dyDescent="0.35"/>
  <cols>
    <col min="1" max="1" width="11.36328125" customWidth="1"/>
    <col min="2" max="2" width="64.08984375" bestFit="1" customWidth="1"/>
    <col min="3" max="3" width="17" customWidth="1"/>
    <col min="4" max="4" width="17" style="6" customWidth="1"/>
    <col min="5" max="5" width="17" customWidth="1"/>
    <col min="6" max="6" width="18.453125" customWidth="1"/>
    <col min="7" max="12" width="17" customWidth="1"/>
    <col min="16" max="16" width="64.08984375" bestFit="1" customWidth="1"/>
    <col min="17" max="17" width="26.1796875" bestFit="1" customWidth="1"/>
    <col min="18" max="18" width="25.7265625" bestFit="1" customWidth="1"/>
    <col min="19" max="19" width="18.08984375" bestFit="1" customWidth="1"/>
    <col min="20" max="20" width="23.54296875" bestFit="1" customWidth="1"/>
    <col min="21" max="21" width="24.08984375" bestFit="1" customWidth="1"/>
    <col min="22" max="22" width="21.81640625" bestFit="1" customWidth="1"/>
    <col min="23" max="23" width="28.1796875" bestFit="1" customWidth="1"/>
    <col min="24" max="24" width="21.26953125" bestFit="1" customWidth="1"/>
    <col min="25" max="25" width="25.90625" bestFit="1" customWidth="1"/>
    <col min="26" max="26" width="9.81640625" bestFit="1" customWidth="1"/>
    <col min="27" max="27" width="11.81640625" bestFit="1" customWidth="1"/>
    <col min="28" max="28" width="10.81640625" bestFit="1" customWidth="1"/>
    <col min="29" max="30" width="11.81640625" bestFit="1" customWidth="1"/>
    <col min="31" max="31" width="6.81640625" bestFit="1" customWidth="1"/>
    <col min="32" max="32" width="12" bestFit="1" customWidth="1"/>
  </cols>
  <sheetData>
    <row r="1" spans="1:12" x14ac:dyDescent="0.35">
      <c r="A1" t="s">
        <v>29</v>
      </c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26</v>
      </c>
      <c r="J1" s="2" t="s">
        <v>7</v>
      </c>
      <c r="K1" s="3" t="s">
        <v>132</v>
      </c>
      <c r="L1" s="12" t="s">
        <v>133</v>
      </c>
    </row>
    <row r="2" spans="1:12" x14ac:dyDescent="0.35">
      <c r="A2" s="4">
        <v>1</v>
      </c>
      <c r="B2" s="4" t="s">
        <v>8</v>
      </c>
      <c r="C2" s="5">
        <v>1.152797619047619</v>
      </c>
      <c r="D2" s="5">
        <v>1.3820833333333336</v>
      </c>
      <c r="E2" s="5">
        <v>2.2180208333333331</v>
      </c>
      <c r="F2" s="5">
        <v>1.4415277777777777</v>
      </c>
      <c r="G2" s="5">
        <v>1.1591666666666667</v>
      </c>
      <c r="H2" s="5">
        <v>2.0508333333333333</v>
      </c>
      <c r="I2" s="5">
        <v>2.1905277777777781</v>
      </c>
      <c r="J2" s="5">
        <v>2.9425000000000003</v>
      </c>
      <c r="K2" s="5">
        <f>+AVERAGE(C2:J2)</f>
        <v>1.8171821676587303</v>
      </c>
      <c r="L2" s="13">
        <f>+K2/24</f>
        <v>7.5715923652447101E-2</v>
      </c>
    </row>
    <row r="3" spans="1:12" x14ac:dyDescent="0.35">
      <c r="A3" s="4">
        <v>2</v>
      </c>
      <c r="B3" s="4" t="s">
        <v>9</v>
      </c>
      <c r="C3" s="5">
        <v>1.5046875000000002</v>
      </c>
      <c r="D3" s="5">
        <v>1.4340972222222221</v>
      </c>
      <c r="E3" s="5">
        <v>3.5443750000000001</v>
      </c>
      <c r="F3" s="5">
        <v>2.14</v>
      </c>
      <c r="G3" s="5" t="s">
        <v>23</v>
      </c>
      <c r="H3" s="5">
        <v>3.4329166666666664</v>
      </c>
      <c r="I3" s="5">
        <v>1.9393750000000001</v>
      </c>
      <c r="J3" s="5">
        <v>2.4966666666666666</v>
      </c>
      <c r="K3" s="5">
        <f t="shared" ref="K3:K16" si="0">+AVERAGE(C3:J3)</f>
        <v>2.3560168650793654</v>
      </c>
      <c r="L3" s="13">
        <f t="shared" ref="L3:L16" si="1">+K3/24</f>
        <v>9.816736937830689E-2</v>
      </c>
    </row>
    <row r="4" spans="1:12" x14ac:dyDescent="0.35">
      <c r="A4" s="4">
        <v>3</v>
      </c>
      <c r="B4" s="4" t="s">
        <v>10</v>
      </c>
      <c r="C4" s="5">
        <v>2.5040972222222222</v>
      </c>
      <c r="D4" s="5">
        <v>2.0359722222222221</v>
      </c>
      <c r="E4" s="5">
        <v>1.9913888888888893</v>
      </c>
      <c r="F4" s="5">
        <v>2.7344444444444442</v>
      </c>
      <c r="G4" s="5">
        <v>0.80249999999999999</v>
      </c>
      <c r="H4" s="5">
        <v>3.8787499999999997</v>
      </c>
      <c r="I4" s="5">
        <v>2.9202083333333335</v>
      </c>
      <c r="J4" s="5">
        <v>3.0316666666666667</v>
      </c>
      <c r="K4" s="5">
        <f t="shared" si="0"/>
        <v>2.4873784722222223</v>
      </c>
      <c r="L4" s="13">
        <f t="shared" si="1"/>
        <v>0.10364076967592593</v>
      </c>
    </row>
    <row r="5" spans="1:12" x14ac:dyDescent="0.35">
      <c r="A5" s="4">
        <v>4</v>
      </c>
      <c r="B5" s="4" t="s">
        <v>11</v>
      </c>
      <c r="C5" s="5">
        <v>1.1957249999999999</v>
      </c>
      <c r="D5" s="5">
        <v>1.1294444444444445</v>
      </c>
      <c r="E5" s="5">
        <v>3.21</v>
      </c>
      <c r="F5" s="5">
        <v>1.73875</v>
      </c>
      <c r="G5" s="5">
        <v>1.1591666666666669</v>
      </c>
      <c r="H5" s="5">
        <v>2.526388888888889</v>
      </c>
      <c r="I5" s="5">
        <v>2.6972916666666671</v>
      </c>
      <c r="J5" s="5">
        <v>2.4075000000000002</v>
      </c>
      <c r="K5" s="5">
        <f t="shared" si="0"/>
        <v>2.0080333333333336</v>
      </c>
      <c r="L5" s="13">
        <f t="shared" si="1"/>
        <v>8.3668055555555565E-2</v>
      </c>
    </row>
    <row r="6" spans="1:12" x14ac:dyDescent="0.35">
      <c r="A6" s="4">
        <v>5</v>
      </c>
      <c r="B6" s="4" t="s">
        <v>12</v>
      </c>
      <c r="C6" s="5">
        <v>0.92881944444444442</v>
      </c>
      <c r="D6" s="5">
        <v>0.3938194444444445</v>
      </c>
      <c r="E6" s="5">
        <v>0.44583333333333336</v>
      </c>
      <c r="F6" s="5">
        <v>0.59815972222222225</v>
      </c>
      <c r="G6" s="5">
        <v>0.68361111111111106</v>
      </c>
      <c r="H6" s="5">
        <v>1.8056249999999998</v>
      </c>
      <c r="I6" s="5">
        <v>3.4388611111111111</v>
      </c>
      <c r="J6" s="5">
        <v>1.3152083333333335</v>
      </c>
      <c r="K6" s="5">
        <f t="shared" si="0"/>
        <v>1.2012421875000001</v>
      </c>
      <c r="L6" s="13">
        <f t="shared" si="1"/>
        <v>5.0051757812500007E-2</v>
      </c>
    </row>
    <row r="7" spans="1:12" x14ac:dyDescent="0.35">
      <c r="A7" s="4">
        <v>6</v>
      </c>
      <c r="B7" s="4" t="s">
        <v>13</v>
      </c>
      <c r="C7" s="5">
        <v>1.6885937500000001</v>
      </c>
      <c r="D7" s="5">
        <v>2.0359722222222221</v>
      </c>
      <c r="E7" s="5">
        <v>2.3183333333333334</v>
      </c>
      <c r="F7" s="5">
        <v>3.0316666666666672</v>
      </c>
      <c r="G7" s="5">
        <v>1.4638194444444443</v>
      </c>
      <c r="H7" s="5">
        <v>2.4372222222222222</v>
      </c>
      <c r="I7" s="5">
        <v>2.0805555555555557</v>
      </c>
      <c r="J7" s="5">
        <v>2.0954166666666669</v>
      </c>
      <c r="K7" s="5">
        <f t="shared" si="0"/>
        <v>2.1439474826388887</v>
      </c>
      <c r="L7" s="13">
        <f t="shared" si="1"/>
        <v>8.93311451099537E-2</v>
      </c>
    </row>
    <row r="8" spans="1:12" x14ac:dyDescent="0.35">
      <c r="A8" s="4">
        <v>7</v>
      </c>
      <c r="B8" s="4" t="s">
        <v>14</v>
      </c>
      <c r="C8" s="5">
        <v>1.6540416666666666</v>
      </c>
      <c r="D8" s="5">
        <v>2.1697222222222221</v>
      </c>
      <c r="E8" s="5" t="s">
        <v>23</v>
      </c>
      <c r="F8" s="5">
        <v>2.5660185185185189</v>
      </c>
      <c r="G8" s="5" t="s">
        <v>23</v>
      </c>
      <c r="H8" s="5" t="s">
        <v>23</v>
      </c>
      <c r="I8" s="5">
        <v>2.3183333333333334</v>
      </c>
      <c r="J8" s="5">
        <v>0.80249999999999999</v>
      </c>
      <c r="K8" s="5">
        <f>+AVERAGE(C8:J8)</f>
        <v>1.9021231481481482</v>
      </c>
      <c r="L8" s="13">
        <f t="shared" si="1"/>
        <v>7.9255131172839513E-2</v>
      </c>
    </row>
    <row r="9" spans="1:12" x14ac:dyDescent="0.35">
      <c r="A9" s="4">
        <v>8</v>
      </c>
      <c r="B9" s="4" t="s">
        <v>15</v>
      </c>
      <c r="C9" s="5">
        <v>1.3566071428571429</v>
      </c>
      <c r="D9" s="5">
        <v>1.6347222222222222</v>
      </c>
      <c r="E9" s="5">
        <v>1.7833333333333334</v>
      </c>
      <c r="F9" s="5">
        <v>2.1053240740740744</v>
      </c>
      <c r="G9" s="5">
        <v>1.605</v>
      </c>
      <c r="H9" s="5">
        <v>2.6750000000000003</v>
      </c>
      <c r="I9" s="5">
        <v>1.605</v>
      </c>
      <c r="J9" s="5">
        <v>2.6750000000000003</v>
      </c>
      <c r="K9" s="5">
        <f t="shared" si="0"/>
        <v>1.9299983465608468</v>
      </c>
      <c r="L9" s="13">
        <f t="shared" si="1"/>
        <v>8.0416597773368612E-2</v>
      </c>
    </row>
    <row r="10" spans="1:12" x14ac:dyDescent="0.35">
      <c r="A10" s="4">
        <v>9</v>
      </c>
      <c r="B10" s="4" t="s">
        <v>16</v>
      </c>
      <c r="C10" s="5">
        <v>1.3597916666666667</v>
      </c>
      <c r="D10" s="5">
        <v>2.14</v>
      </c>
      <c r="E10" s="5">
        <v>1.9022222222222223</v>
      </c>
      <c r="F10" s="5">
        <v>2.0508333333333337</v>
      </c>
      <c r="G10" s="5" t="s">
        <v>23</v>
      </c>
      <c r="H10" s="5">
        <v>2.3480555555555558</v>
      </c>
      <c r="I10" s="5">
        <v>11.270666666666667</v>
      </c>
      <c r="J10" s="5" t="s">
        <v>23</v>
      </c>
      <c r="K10" s="5">
        <f t="shared" si="0"/>
        <v>3.5119282407407408</v>
      </c>
      <c r="L10" s="13">
        <f t="shared" si="1"/>
        <v>0.14633034336419753</v>
      </c>
    </row>
    <row r="11" spans="1:12" x14ac:dyDescent="0.35">
      <c r="A11" s="4">
        <v>10</v>
      </c>
      <c r="B11" s="4" t="s">
        <v>17</v>
      </c>
      <c r="C11" s="5">
        <v>0.8247916666666667</v>
      </c>
      <c r="D11" s="5">
        <v>1.1591666666666667</v>
      </c>
      <c r="E11" s="5">
        <v>1.1220138888888891</v>
      </c>
      <c r="F11" s="5">
        <v>1.9839583333333333</v>
      </c>
      <c r="G11" s="5">
        <v>1.0848611111111111</v>
      </c>
      <c r="H11" s="5">
        <v>2.14</v>
      </c>
      <c r="I11" s="5">
        <v>1.3672222222222223</v>
      </c>
      <c r="J11" s="5">
        <v>1.4712500000000002</v>
      </c>
      <c r="K11" s="5">
        <f t="shared" si="0"/>
        <v>1.3941579861111113</v>
      </c>
      <c r="L11" s="13">
        <f>+K11/24</f>
        <v>5.8089916087962969E-2</v>
      </c>
    </row>
    <row r="12" spans="1:12" x14ac:dyDescent="0.35">
      <c r="A12" s="4">
        <v>11</v>
      </c>
      <c r="B12" s="4" t="s">
        <v>18</v>
      </c>
      <c r="C12" s="5">
        <v>1.1687202380952384</v>
      </c>
      <c r="D12" s="5">
        <v>2.6750000000000003</v>
      </c>
      <c r="E12" s="5">
        <v>1.2037500000000001</v>
      </c>
      <c r="F12" s="5">
        <v>1.8873611111111113</v>
      </c>
      <c r="G12" s="5">
        <v>1.5084027777777778</v>
      </c>
      <c r="H12" s="5">
        <v>2.6750000000000003</v>
      </c>
      <c r="I12" s="5">
        <v>1.7179444444444447</v>
      </c>
      <c r="J12" s="5">
        <v>2.1845833333333338</v>
      </c>
      <c r="K12" s="5">
        <f t="shared" si="0"/>
        <v>1.8775952380952385</v>
      </c>
      <c r="L12" s="13">
        <f t="shared" si="1"/>
        <v>7.8233134920634939E-2</v>
      </c>
    </row>
    <row r="13" spans="1:12" x14ac:dyDescent="0.35">
      <c r="A13" s="4">
        <v>12</v>
      </c>
      <c r="B13" s="4" t="s">
        <v>19</v>
      </c>
      <c r="C13" s="5">
        <v>2.3183333333333334</v>
      </c>
      <c r="D13" s="5">
        <v>3.21</v>
      </c>
      <c r="E13" s="5">
        <v>1.5604166666666668</v>
      </c>
      <c r="F13" s="5">
        <v>2.8756250000000003</v>
      </c>
      <c r="G13" s="5" t="s">
        <v>23</v>
      </c>
      <c r="H13" s="5">
        <v>3.21</v>
      </c>
      <c r="I13" s="5">
        <v>2.996</v>
      </c>
      <c r="J13" s="5">
        <v>2.3183333333333334</v>
      </c>
      <c r="K13" s="5">
        <f t="shared" si="0"/>
        <v>2.6412440476190477</v>
      </c>
      <c r="L13" s="13">
        <f t="shared" si="1"/>
        <v>0.11005183531746032</v>
      </c>
    </row>
    <row r="14" spans="1:12" x14ac:dyDescent="0.35">
      <c r="A14" s="4">
        <v>13</v>
      </c>
      <c r="B14" s="4" t="s">
        <v>20</v>
      </c>
      <c r="C14" s="5">
        <v>4.0125000000000002</v>
      </c>
      <c r="D14" s="5">
        <v>3.21</v>
      </c>
      <c r="E14" s="5" t="s">
        <v>23</v>
      </c>
      <c r="F14" s="5">
        <v>3.5109375000000003</v>
      </c>
      <c r="G14" s="5">
        <v>1.8725000000000001</v>
      </c>
      <c r="H14" s="5" t="s">
        <v>23</v>
      </c>
      <c r="I14" s="5">
        <v>3.7806666666666664</v>
      </c>
      <c r="J14" s="5">
        <v>3.0316666666666667</v>
      </c>
      <c r="K14" s="5">
        <f t="shared" si="0"/>
        <v>3.2363784722222224</v>
      </c>
      <c r="L14" s="13">
        <f t="shared" si="1"/>
        <v>0.13484910300925926</v>
      </c>
    </row>
    <row r="15" spans="1:12" x14ac:dyDescent="0.35">
      <c r="A15" s="4">
        <v>14</v>
      </c>
      <c r="B15" s="4" t="s">
        <v>21</v>
      </c>
      <c r="C15" s="5">
        <v>1.2419642857142859</v>
      </c>
      <c r="D15" s="5">
        <v>1.709027777777778</v>
      </c>
      <c r="E15" s="5">
        <v>1.0997222222222223</v>
      </c>
      <c r="F15" s="5">
        <v>1.5455555555555556</v>
      </c>
      <c r="G15" s="5">
        <v>1.0328472222222225</v>
      </c>
      <c r="H15" s="5">
        <v>1.1628819444444445</v>
      </c>
      <c r="I15" s="5">
        <v>1.3256111111111113</v>
      </c>
      <c r="J15" s="5">
        <v>1.1814583333333335</v>
      </c>
      <c r="K15" s="5">
        <f t="shared" si="0"/>
        <v>1.2873835565476193</v>
      </c>
      <c r="L15" s="13">
        <f t="shared" si="1"/>
        <v>5.3640981522817467E-2</v>
      </c>
    </row>
    <row r="16" spans="1:12" x14ac:dyDescent="0.35">
      <c r="A16" s="14">
        <v>15</v>
      </c>
      <c r="B16" s="14" t="s">
        <v>22</v>
      </c>
      <c r="C16" s="15">
        <v>1.5715625000000002</v>
      </c>
      <c r="D16" s="15" t="s">
        <v>23</v>
      </c>
      <c r="E16" s="15">
        <v>3.8787500000000001</v>
      </c>
      <c r="F16" s="15">
        <v>2.9425000000000003</v>
      </c>
      <c r="G16" s="15" t="s">
        <v>23</v>
      </c>
      <c r="H16" s="15" t="s">
        <v>23</v>
      </c>
      <c r="I16" s="15">
        <v>3.1877083333333331</v>
      </c>
      <c r="J16" s="15">
        <v>3.8341666666666665</v>
      </c>
      <c r="K16" s="15">
        <f t="shared" si="0"/>
        <v>3.0829375000000003</v>
      </c>
      <c r="L16" s="16">
        <f t="shared" si="1"/>
        <v>0.12845572916666667</v>
      </c>
    </row>
    <row r="20" spans="16:25" x14ac:dyDescent="0.35">
      <c r="P20" s="26" t="s">
        <v>134</v>
      </c>
      <c r="Q20" t="s">
        <v>140</v>
      </c>
      <c r="R20" t="s">
        <v>141</v>
      </c>
      <c r="S20" t="s">
        <v>142</v>
      </c>
      <c r="T20" t="s">
        <v>137</v>
      </c>
      <c r="U20" t="s">
        <v>143</v>
      </c>
      <c r="V20" t="s">
        <v>144</v>
      </c>
      <c r="W20" t="s">
        <v>145</v>
      </c>
      <c r="X20" t="s">
        <v>146</v>
      </c>
      <c r="Y20" t="s">
        <v>136</v>
      </c>
    </row>
    <row r="21" spans="16:25" x14ac:dyDescent="0.35">
      <c r="P21" s="27" t="s">
        <v>13</v>
      </c>
      <c r="Q21" s="28">
        <v>1.6885937500000001</v>
      </c>
      <c r="R21" s="28">
        <v>2.0359722222222221</v>
      </c>
      <c r="S21" s="28">
        <v>2.0954166666666669</v>
      </c>
      <c r="T21" s="28">
        <v>2.3183333333333334</v>
      </c>
      <c r="U21" s="28">
        <v>2.4372222222222222</v>
      </c>
      <c r="V21" s="28">
        <v>1.4638194444444443</v>
      </c>
      <c r="W21" s="28">
        <v>3.0316666666666672</v>
      </c>
      <c r="X21" s="28">
        <v>2.0805555555555557</v>
      </c>
      <c r="Y21" s="28">
        <v>2.1439474826388887</v>
      </c>
    </row>
    <row r="22" spans="16:25" x14ac:dyDescent="0.35">
      <c r="P22" s="27" t="s">
        <v>21</v>
      </c>
      <c r="Q22" s="28">
        <v>1.2419642857142859</v>
      </c>
      <c r="R22" s="28">
        <v>1.709027777777778</v>
      </c>
      <c r="S22" s="28">
        <v>1.1814583333333335</v>
      </c>
      <c r="T22" s="28">
        <v>1.0997222222222223</v>
      </c>
      <c r="U22" s="28">
        <v>1.1628819444444445</v>
      </c>
      <c r="V22" s="28">
        <v>1.0328472222222225</v>
      </c>
      <c r="W22" s="28">
        <v>1.5455555555555556</v>
      </c>
      <c r="X22" s="28">
        <v>1.3256111111111113</v>
      </c>
      <c r="Y22" s="28">
        <v>1.2873835565476193</v>
      </c>
    </row>
    <row r="23" spans="16:25" x14ac:dyDescent="0.35">
      <c r="P23" s="27" t="s">
        <v>10</v>
      </c>
      <c r="Q23" s="28">
        <v>2.5040972222222222</v>
      </c>
      <c r="R23" s="28">
        <v>2.0359722222222221</v>
      </c>
      <c r="S23" s="28">
        <v>3.0316666666666667</v>
      </c>
      <c r="T23" s="28">
        <v>1.9913888888888893</v>
      </c>
      <c r="U23" s="28">
        <v>3.8787499999999997</v>
      </c>
      <c r="V23" s="28">
        <v>0.80249999999999999</v>
      </c>
      <c r="W23" s="28">
        <v>2.7344444444444442</v>
      </c>
      <c r="X23" s="28">
        <v>2.9202083333333335</v>
      </c>
      <c r="Y23" s="28">
        <v>2.4873784722222223</v>
      </c>
    </row>
    <row r="24" spans="16:25" x14ac:dyDescent="0.35">
      <c r="P24" s="27" t="s">
        <v>22</v>
      </c>
      <c r="Q24" s="28">
        <v>1.5715625000000002</v>
      </c>
      <c r="R24" s="28" t="e">
        <v>#DIV/0!</v>
      </c>
      <c r="S24" s="28">
        <v>3.8341666666666665</v>
      </c>
      <c r="T24" s="28">
        <v>3.8787500000000001</v>
      </c>
      <c r="U24" s="28" t="e">
        <v>#DIV/0!</v>
      </c>
      <c r="V24" s="28" t="e">
        <v>#DIV/0!</v>
      </c>
      <c r="W24" s="28">
        <v>2.9425000000000003</v>
      </c>
      <c r="X24" s="28">
        <v>3.1877083333333331</v>
      </c>
      <c r="Y24" s="28">
        <v>3.0829375000000003</v>
      </c>
    </row>
    <row r="25" spans="16:25" x14ac:dyDescent="0.35">
      <c r="P25" s="27" t="s">
        <v>19</v>
      </c>
      <c r="Q25" s="28">
        <v>2.3183333333333334</v>
      </c>
      <c r="R25" s="28">
        <v>3.21</v>
      </c>
      <c r="S25" s="28">
        <v>2.3183333333333334</v>
      </c>
      <c r="T25" s="28">
        <v>1.5604166666666668</v>
      </c>
      <c r="U25" s="28">
        <v>3.21</v>
      </c>
      <c r="V25" s="28" t="e">
        <v>#DIV/0!</v>
      </c>
      <c r="W25" s="28">
        <v>2.8756250000000003</v>
      </c>
      <c r="X25" s="28">
        <v>2.996</v>
      </c>
      <c r="Y25" s="28">
        <v>2.6412440476190477</v>
      </c>
    </row>
    <row r="26" spans="16:25" x14ac:dyDescent="0.35">
      <c r="P26" s="27" t="s">
        <v>16</v>
      </c>
      <c r="Q26" s="28">
        <v>1.3597916666666667</v>
      </c>
      <c r="R26" s="28">
        <v>2.14</v>
      </c>
      <c r="S26" s="28" t="e">
        <v>#DIV/0!</v>
      </c>
      <c r="T26" s="28">
        <v>1.9022222222222223</v>
      </c>
      <c r="U26" s="28">
        <v>2.3480555555555558</v>
      </c>
      <c r="V26" s="28" t="e">
        <v>#DIV/0!</v>
      </c>
      <c r="W26" s="28">
        <v>2.0508333333333337</v>
      </c>
      <c r="X26" s="28">
        <v>11.270666666666667</v>
      </c>
      <c r="Y26" s="28">
        <v>3.5119282407407408</v>
      </c>
    </row>
    <row r="27" spans="16:25" x14ac:dyDescent="0.35">
      <c r="P27" s="27" t="s">
        <v>8</v>
      </c>
      <c r="Q27" s="28">
        <v>1.152797619047619</v>
      </c>
      <c r="R27" s="28">
        <v>1.3820833333333336</v>
      </c>
      <c r="S27" s="28">
        <v>2.9425000000000003</v>
      </c>
      <c r="T27" s="28">
        <v>2.2180208333333331</v>
      </c>
      <c r="U27" s="28">
        <v>2.0508333333333333</v>
      </c>
      <c r="V27" s="28">
        <v>1.1591666666666667</v>
      </c>
      <c r="W27" s="28">
        <v>1.4415277777777777</v>
      </c>
      <c r="X27" s="28">
        <v>2.1905277777777781</v>
      </c>
      <c r="Y27" s="28">
        <v>1.8171821676587303</v>
      </c>
    </row>
    <row r="28" spans="16:25" x14ac:dyDescent="0.35">
      <c r="P28" s="27" t="s">
        <v>9</v>
      </c>
      <c r="Q28" s="28">
        <v>1.5046875000000002</v>
      </c>
      <c r="R28" s="28">
        <v>1.4340972222222221</v>
      </c>
      <c r="S28" s="28">
        <v>2.4966666666666666</v>
      </c>
      <c r="T28" s="28">
        <v>3.5443750000000001</v>
      </c>
      <c r="U28" s="28">
        <v>3.4329166666666664</v>
      </c>
      <c r="V28" s="28" t="e">
        <v>#DIV/0!</v>
      </c>
      <c r="W28" s="28">
        <v>2.14</v>
      </c>
      <c r="X28" s="28">
        <v>1.9393750000000001</v>
      </c>
      <c r="Y28" s="28">
        <v>2.3560168650793654</v>
      </c>
    </row>
    <row r="29" spans="16:25" x14ac:dyDescent="0.35">
      <c r="P29" s="27" t="s">
        <v>15</v>
      </c>
      <c r="Q29" s="28">
        <v>1.3566071428571429</v>
      </c>
      <c r="R29" s="28">
        <v>1.6347222222222222</v>
      </c>
      <c r="S29" s="28">
        <v>2.6750000000000003</v>
      </c>
      <c r="T29" s="28">
        <v>1.7833333333333334</v>
      </c>
      <c r="U29" s="28">
        <v>2.6750000000000003</v>
      </c>
      <c r="V29" s="28">
        <v>1.605</v>
      </c>
      <c r="W29" s="28">
        <v>2.1053240740740744</v>
      </c>
      <c r="X29" s="28">
        <v>1.605</v>
      </c>
      <c r="Y29" s="28">
        <v>1.9299983465608468</v>
      </c>
    </row>
    <row r="30" spans="16:25" x14ac:dyDescent="0.35">
      <c r="P30" s="27" t="s">
        <v>17</v>
      </c>
      <c r="Q30" s="28">
        <v>0.8247916666666667</v>
      </c>
      <c r="R30" s="28">
        <v>1.1591666666666667</v>
      </c>
      <c r="S30" s="28">
        <v>1.4712500000000002</v>
      </c>
      <c r="T30" s="28">
        <v>1.1220138888888891</v>
      </c>
      <c r="U30" s="28">
        <v>2.14</v>
      </c>
      <c r="V30" s="28">
        <v>1.0848611111111111</v>
      </c>
      <c r="W30" s="28">
        <v>1.9839583333333333</v>
      </c>
      <c r="X30" s="28">
        <v>1.3672222222222223</v>
      </c>
      <c r="Y30" s="28">
        <v>1.3941579861111113</v>
      </c>
    </row>
    <row r="31" spans="16:25" x14ac:dyDescent="0.35">
      <c r="P31" s="27" t="s">
        <v>11</v>
      </c>
      <c r="Q31" s="28">
        <v>1.1957249999999999</v>
      </c>
      <c r="R31" s="28">
        <v>1.1294444444444445</v>
      </c>
      <c r="S31" s="28">
        <v>2.4075000000000002</v>
      </c>
      <c r="T31" s="28">
        <v>3.21</v>
      </c>
      <c r="U31" s="28">
        <v>2.526388888888889</v>
      </c>
      <c r="V31" s="28">
        <v>1.1591666666666669</v>
      </c>
      <c r="W31" s="28">
        <v>1.73875</v>
      </c>
      <c r="X31" s="28">
        <v>2.6972916666666671</v>
      </c>
      <c r="Y31" s="28">
        <v>2.0080333333333336</v>
      </c>
    </row>
    <row r="32" spans="16:25" x14ac:dyDescent="0.35">
      <c r="P32" s="27" t="s">
        <v>20</v>
      </c>
      <c r="Q32" s="28">
        <v>4.0125000000000002</v>
      </c>
      <c r="R32" s="28">
        <v>3.21</v>
      </c>
      <c r="S32" s="28">
        <v>3.0316666666666667</v>
      </c>
      <c r="T32" s="28" t="e">
        <v>#DIV/0!</v>
      </c>
      <c r="U32" s="28" t="e">
        <v>#DIV/0!</v>
      </c>
      <c r="V32" s="28">
        <v>1.8725000000000001</v>
      </c>
      <c r="W32" s="28">
        <v>3.5109375000000003</v>
      </c>
      <c r="X32" s="28">
        <v>3.7806666666666664</v>
      </c>
      <c r="Y32" s="28">
        <v>3.2363784722222224</v>
      </c>
    </row>
    <row r="33" spans="16:25" x14ac:dyDescent="0.35">
      <c r="P33" s="27" t="s">
        <v>14</v>
      </c>
      <c r="Q33" s="28">
        <v>1.6540416666666666</v>
      </c>
      <c r="R33" s="28">
        <v>2.1697222222222221</v>
      </c>
      <c r="S33" s="28">
        <v>0.80249999999999999</v>
      </c>
      <c r="T33" s="28" t="e">
        <v>#DIV/0!</v>
      </c>
      <c r="U33" s="28" t="e">
        <v>#DIV/0!</v>
      </c>
      <c r="V33" s="28" t="e">
        <v>#DIV/0!</v>
      </c>
      <c r="W33" s="28">
        <v>2.5660185185185189</v>
      </c>
      <c r="X33" s="28">
        <v>2.3183333333333334</v>
      </c>
      <c r="Y33" s="28">
        <v>1.9021231481481482</v>
      </c>
    </row>
    <row r="34" spans="16:25" x14ac:dyDescent="0.35">
      <c r="P34" s="27" t="s">
        <v>18</v>
      </c>
      <c r="Q34" s="28">
        <v>1.1687202380952384</v>
      </c>
      <c r="R34" s="28">
        <v>2.6750000000000003</v>
      </c>
      <c r="S34" s="28">
        <v>2.1845833333333338</v>
      </c>
      <c r="T34" s="28">
        <v>1.2037500000000001</v>
      </c>
      <c r="U34" s="28">
        <v>2.6750000000000003</v>
      </c>
      <c r="V34" s="28">
        <v>1.5084027777777778</v>
      </c>
      <c r="W34" s="28">
        <v>1.8873611111111113</v>
      </c>
      <c r="X34" s="28">
        <v>1.7179444444444447</v>
      </c>
      <c r="Y34" s="28">
        <v>1.8775952380952385</v>
      </c>
    </row>
    <row r="35" spans="16:25" x14ac:dyDescent="0.35">
      <c r="P35" s="27" t="s">
        <v>12</v>
      </c>
      <c r="Q35" s="28">
        <v>0.92881944444444442</v>
      </c>
      <c r="R35" s="28">
        <v>0.3938194444444445</v>
      </c>
      <c r="S35" s="28">
        <v>1.3152083333333335</v>
      </c>
      <c r="T35" s="28">
        <v>0.44583333333333336</v>
      </c>
      <c r="U35" s="28">
        <v>1.8056249999999998</v>
      </c>
      <c r="V35" s="28">
        <v>0.68361111111111106</v>
      </c>
      <c r="W35" s="28">
        <v>0.59815972222222225</v>
      </c>
      <c r="X35" s="28">
        <v>3.4388611111111111</v>
      </c>
      <c r="Y35" s="28">
        <v>1.2012421875000001</v>
      </c>
    </row>
    <row r="36" spans="16:25" x14ac:dyDescent="0.35">
      <c r="P36" s="27" t="s">
        <v>135</v>
      </c>
      <c r="Q36" s="28">
        <v>1.6322022023809524</v>
      </c>
      <c r="R36" s="28">
        <v>1.8799305555555559</v>
      </c>
      <c r="S36" s="28">
        <v>2.2705654761904763</v>
      </c>
      <c r="T36" s="28">
        <v>2.021396901709402</v>
      </c>
      <c r="U36" s="28">
        <v>2.5285561342592593</v>
      </c>
      <c r="V36" s="28">
        <v>1.2371875000000003</v>
      </c>
      <c r="W36" s="28">
        <v>2.2101774691358025</v>
      </c>
      <c r="X36" s="28">
        <v>2.9890648148148147</v>
      </c>
      <c r="Y36" s="28">
        <v>2.1918364696318346</v>
      </c>
    </row>
  </sheetData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99F7-A784-4911-89D9-8908E682E01D}">
  <dimension ref="A1:DB39"/>
  <sheetViews>
    <sheetView topLeftCell="BI1" zoomScaleNormal="100" workbookViewId="0">
      <selection activeCell="BS5" sqref="BS5"/>
    </sheetView>
  </sheetViews>
  <sheetFormatPr baseColWidth="10" defaultRowHeight="14.5" x14ac:dyDescent="0.35"/>
  <cols>
    <col min="1" max="1" width="3" bestFit="1" customWidth="1"/>
    <col min="2" max="2" width="64.08984375" bestFit="1" customWidth="1"/>
    <col min="3" max="10" width="11.36328125" customWidth="1"/>
    <col min="11" max="47" width="12.26953125" customWidth="1"/>
    <col min="48" max="62" width="12.26953125" style="6" customWidth="1"/>
    <col min="63" max="100" width="12.26953125" customWidth="1"/>
    <col min="101" max="104" width="13.26953125" customWidth="1"/>
  </cols>
  <sheetData>
    <row r="1" spans="1:106" x14ac:dyDescent="0.35">
      <c r="A1" s="4"/>
      <c r="B1" s="1" t="s">
        <v>0</v>
      </c>
      <c r="C1" s="48" t="s">
        <v>28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</row>
    <row r="2" spans="1:106" x14ac:dyDescent="0.35">
      <c r="B2" s="17" t="s">
        <v>29</v>
      </c>
      <c r="C2" s="22" t="s">
        <v>30</v>
      </c>
      <c r="D2" s="22" t="s">
        <v>31</v>
      </c>
      <c r="E2" s="22" t="s">
        <v>32</v>
      </c>
      <c r="F2" s="23" t="s">
        <v>33</v>
      </c>
      <c r="G2" s="22" t="s">
        <v>34</v>
      </c>
      <c r="H2" s="22" t="s">
        <v>35</v>
      </c>
      <c r="I2" s="22" t="s">
        <v>36</v>
      </c>
      <c r="J2" s="22" t="s">
        <v>37</v>
      </c>
      <c r="K2" s="22" t="s">
        <v>38</v>
      </c>
      <c r="L2" s="23" t="s">
        <v>39</v>
      </c>
      <c r="M2" s="22" t="s">
        <v>40</v>
      </c>
      <c r="N2" s="22" t="s">
        <v>41</v>
      </c>
      <c r="O2" s="22" t="s">
        <v>42</v>
      </c>
      <c r="P2" s="22" t="s">
        <v>43</v>
      </c>
      <c r="Q2" s="22" t="s">
        <v>44</v>
      </c>
      <c r="R2" s="23" t="s">
        <v>45</v>
      </c>
      <c r="S2" s="22" t="s">
        <v>46</v>
      </c>
      <c r="T2" s="22" t="s">
        <v>47</v>
      </c>
      <c r="U2" s="22" t="s">
        <v>48</v>
      </c>
      <c r="V2" s="22" t="s">
        <v>49</v>
      </c>
      <c r="W2" s="22" t="s">
        <v>50</v>
      </c>
      <c r="X2" s="22" t="s">
        <v>51</v>
      </c>
      <c r="Y2" s="22" t="s">
        <v>52</v>
      </c>
      <c r="Z2" s="22" t="s">
        <v>53</v>
      </c>
      <c r="AA2" s="22" t="s">
        <v>54</v>
      </c>
      <c r="AB2" s="22" t="s">
        <v>55</v>
      </c>
      <c r="AC2" s="22" t="s">
        <v>56</v>
      </c>
      <c r="AD2" s="22" t="s">
        <v>57</v>
      </c>
      <c r="AE2" s="22" t="s">
        <v>58</v>
      </c>
      <c r="AF2" s="22" t="s">
        <v>59</v>
      </c>
      <c r="AG2" s="23" t="s">
        <v>60</v>
      </c>
      <c r="AH2" s="22" t="s">
        <v>61</v>
      </c>
      <c r="AI2" s="22" t="s">
        <v>62</v>
      </c>
      <c r="AJ2" s="22" t="s">
        <v>63</v>
      </c>
      <c r="AK2" s="22" t="s">
        <v>64</v>
      </c>
      <c r="AL2" s="22" t="s">
        <v>65</v>
      </c>
      <c r="AM2" s="22" t="s">
        <v>66</v>
      </c>
      <c r="AN2" s="22" t="s">
        <v>67</v>
      </c>
      <c r="AO2" s="22" t="s">
        <v>68</v>
      </c>
      <c r="AP2" s="22" t="s">
        <v>69</v>
      </c>
      <c r="AQ2" s="22" t="s">
        <v>70</v>
      </c>
      <c r="AR2" s="22" t="s">
        <v>71</v>
      </c>
      <c r="AS2" s="22" t="s">
        <v>72</v>
      </c>
      <c r="AT2" s="22" t="s">
        <v>73</v>
      </c>
      <c r="AU2" s="22" t="s">
        <v>74</v>
      </c>
      <c r="AV2" s="22" t="s">
        <v>75</v>
      </c>
      <c r="AW2" s="22" t="s">
        <v>76</v>
      </c>
      <c r="AX2" s="22" t="s">
        <v>77</v>
      </c>
      <c r="AY2" s="23" t="s">
        <v>78</v>
      </c>
      <c r="AZ2" s="22" t="s">
        <v>79</v>
      </c>
      <c r="BA2" s="22" t="s">
        <v>80</v>
      </c>
      <c r="BB2" s="22" t="s">
        <v>81</v>
      </c>
      <c r="BC2" s="22" t="s">
        <v>82</v>
      </c>
      <c r="BD2" s="22" t="s">
        <v>83</v>
      </c>
      <c r="BE2" s="22" t="s">
        <v>84</v>
      </c>
      <c r="BF2" s="22" t="s">
        <v>85</v>
      </c>
      <c r="BG2" s="22" t="s">
        <v>86</v>
      </c>
      <c r="BH2" s="22" t="s">
        <v>87</v>
      </c>
      <c r="BI2" s="22" t="s">
        <v>88</v>
      </c>
      <c r="BJ2" s="22" t="s">
        <v>89</v>
      </c>
      <c r="BK2" s="22" t="s">
        <v>90</v>
      </c>
      <c r="BL2" s="22" t="s">
        <v>91</v>
      </c>
      <c r="BM2" s="22" t="s">
        <v>92</v>
      </c>
      <c r="BN2" s="22" t="s">
        <v>93</v>
      </c>
      <c r="BO2" s="22" t="s">
        <v>94</v>
      </c>
      <c r="BP2" s="22" t="s">
        <v>95</v>
      </c>
      <c r="BQ2" s="23" t="s">
        <v>96</v>
      </c>
      <c r="BR2" s="22" t="s">
        <v>97</v>
      </c>
      <c r="BS2" s="22" t="s">
        <v>98</v>
      </c>
      <c r="BT2" s="22" t="s">
        <v>99</v>
      </c>
      <c r="BU2" s="22" t="s">
        <v>100</v>
      </c>
      <c r="BV2" s="22" t="s">
        <v>101</v>
      </c>
      <c r="BW2" s="22" t="s">
        <v>102</v>
      </c>
      <c r="BX2" s="22" t="s">
        <v>103</v>
      </c>
      <c r="BY2" s="22" t="s">
        <v>104</v>
      </c>
      <c r="BZ2" s="22" t="s">
        <v>105</v>
      </c>
      <c r="CA2" s="22" t="s">
        <v>106</v>
      </c>
      <c r="CB2" s="22" t="s">
        <v>107</v>
      </c>
      <c r="CC2" s="23" t="s">
        <v>108</v>
      </c>
      <c r="CD2" s="22" t="s">
        <v>109</v>
      </c>
      <c r="CE2" s="22" t="s">
        <v>110</v>
      </c>
      <c r="CF2" s="22" t="s">
        <v>111</v>
      </c>
      <c r="CG2" s="22" t="s">
        <v>112</v>
      </c>
      <c r="CH2" s="22" t="s">
        <v>113</v>
      </c>
      <c r="CI2" s="22" t="s">
        <v>114</v>
      </c>
      <c r="CJ2" s="22" t="s">
        <v>115</v>
      </c>
      <c r="CK2" s="22" t="s">
        <v>116</v>
      </c>
      <c r="CL2" s="22" t="s">
        <v>117</v>
      </c>
      <c r="CM2" s="22" t="s">
        <v>118</v>
      </c>
      <c r="CN2" s="22" t="s">
        <v>119</v>
      </c>
      <c r="CO2" s="22" t="s">
        <v>120</v>
      </c>
      <c r="CP2" s="22" t="s">
        <v>121</v>
      </c>
      <c r="CQ2" s="22" t="s">
        <v>122</v>
      </c>
      <c r="CR2" s="22" t="s">
        <v>123</v>
      </c>
      <c r="CS2" s="22" t="s">
        <v>124</v>
      </c>
      <c r="CT2" s="22" t="s">
        <v>125</v>
      </c>
      <c r="CU2" s="22" t="s">
        <v>126</v>
      </c>
      <c r="CV2" s="22" t="s">
        <v>127</v>
      </c>
      <c r="CW2" s="22" t="s">
        <v>128</v>
      </c>
      <c r="CX2" s="23" t="s">
        <v>129</v>
      </c>
      <c r="CY2" s="22" t="s">
        <v>130</v>
      </c>
      <c r="CZ2" s="24" t="s">
        <v>131</v>
      </c>
      <c r="DA2" s="22" t="s">
        <v>153</v>
      </c>
      <c r="DB2" s="22" t="s">
        <v>154</v>
      </c>
    </row>
    <row r="3" spans="1:106" x14ac:dyDescent="0.35">
      <c r="A3" s="4">
        <v>1</v>
      </c>
      <c r="B3" s="18" t="s">
        <v>8</v>
      </c>
      <c r="C3" s="5">
        <v>1</v>
      </c>
      <c r="D3" s="5">
        <v>2.5</v>
      </c>
      <c r="E3" s="5">
        <v>4</v>
      </c>
      <c r="F3" s="10">
        <v>1</v>
      </c>
      <c r="G3" s="5">
        <v>3</v>
      </c>
      <c r="H3" s="5">
        <v>5</v>
      </c>
      <c r="I3" s="5">
        <v>1</v>
      </c>
      <c r="J3" s="5">
        <v>1.3333333333333333</v>
      </c>
      <c r="K3" s="5">
        <v>1.8333333333333333</v>
      </c>
      <c r="L3" s="10">
        <v>0.5</v>
      </c>
      <c r="M3" s="5">
        <v>0.75</v>
      </c>
      <c r="N3" s="5">
        <v>1.3333333333333333</v>
      </c>
      <c r="O3" s="5">
        <v>0.75</v>
      </c>
      <c r="P3" s="5">
        <v>2</v>
      </c>
      <c r="Q3" s="5">
        <v>4</v>
      </c>
      <c r="R3" s="10">
        <v>1.5</v>
      </c>
      <c r="S3" s="5">
        <v>2</v>
      </c>
      <c r="T3" s="5">
        <v>3</v>
      </c>
      <c r="U3" s="5">
        <v>1.5</v>
      </c>
      <c r="V3" s="5">
        <v>2.5</v>
      </c>
      <c r="W3" s="5">
        <v>5</v>
      </c>
      <c r="X3" s="5">
        <v>0.66666666666666663</v>
      </c>
      <c r="Y3" s="5">
        <v>1</v>
      </c>
      <c r="Z3" s="5">
        <v>3</v>
      </c>
      <c r="AA3" s="5">
        <v>1</v>
      </c>
      <c r="AB3" s="5">
        <v>2</v>
      </c>
      <c r="AC3" s="5">
        <v>3</v>
      </c>
      <c r="AD3" s="5">
        <v>1</v>
      </c>
      <c r="AE3" s="5">
        <v>2</v>
      </c>
      <c r="AF3" s="5">
        <v>3</v>
      </c>
      <c r="AG3" s="10">
        <v>1.5</v>
      </c>
      <c r="AH3" s="5">
        <v>1.5</v>
      </c>
      <c r="AI3" s="5">
        <v>2</v>
      </c>
      <c r="AJ3" s="5">
        <v>2</v>
      </c>
      <c r="AK3" s="5">
        <v>2</v>
      </c>
      <c r="AL3" s="5">
        <v>2.5</v>
      </c>
      <c r="AM3" s="5">
        <v>1</v>
      </c>
      <c r="AN3" s="5">
        <v>2</v>
      </c>
      <c r="AO3" s="5">
        <v>3</v>
      </c>
      <c r="AP3" s="5">
        <v>1.5</v>
      </c>
      <c r="AQ3" s="5">
        <v>2</v>
      </c>
      <c r="AR3" s="5">
        <v>3</v>
      </c>
      <c r="AS3" s="5">
        <v>0.66666666666666663</v>
      </c>
      <c r="AT3" s="5">
        <v>1.25</v>
      </c>
      <c r="AU3" s="5">
        <v>2.5</v>
      </c>
      <c r="AV3" s="5">
        <v>1</v>
      </c>
      <c r="AW3" s="5">
        <v>1</v>
      </c>
      <c r="AX3" s="5">
        <v>1.5</v>
      </c>
      <c r="AY3" s="10">
        <v>2</v>
      </c>
      <c r="AZ3" s="5">
        <v>3</v>
      </c>
      <c r="BA3" s="5">
        <v>4</v>
      </c>
      <c r="BB3" s="5">
        <v>1</v>
      </c>
      <c r="BC3" s="5">
        <v>1.5</v>
      </c>
      <c r="BD3" s="5">
        <v>2.25</v>
      </c>
      <c r="BE3" s="5">
        <v>2</v>
      </c>
      <c r="BF3" s="5">
        <v>2.5</v>
      </c>
      <c r="BG3" s="5">
        <v>4</v>
      </c>
      <c r="BH3" s="5">
        <v>0.75</v>
      </c>
      <c r="BI3" s="5">
        <v>1.3333333333333333</v>
      </c>
      <c r="BJ3" s="5">
        <v>2</v>
      </c>
      <c r="BK3" s="5">
        <v>3</v>
      </c>
      <c r="BL3" s="5">
        <v>5</v>
      </c>
      <c r="BM3" s="5">
        <v>8</v>
      </c>
      <c r="BN3" s="5" t="s">
        <v>23</v>
      </c>
      <c r="BO3" s="5" t="s">
        <v>23</v>
      </c>
      <c r="BP3" s="5" t="s">
        <v>23</v>
      </c>
      <c r="BQ3" s="10">
        <v>0.66666666666666663</v>
      </c>
      <c r="BR3" s="5">
        <v>1.3333333333333333</v>
      </c>
      <c r="BS3" s="5">
        <v>2</v>
      </c>
      <c r="BT3" s="5">
        <v>0.5</v>
      </c>
      <c r="BU3" s="5">
        <v>1</v>
      </c>
      <c r="BV3" s="5">
        <v>2</v>
      </c>
      <c r="BW3" s="5">
        <v>1.25</v>
      </c>
      <c r="BX3" s="5">
        <v>1.5</v>
      </c>
      <c r="BY3" s="5">
        <v>2.5</v>
      </c>
      <c r="BZ3" s="5">
        <v>1</v>
      </c>
      <c r="CA3" s="5">
        <v>1.5</v>
      </c>
      <c r="CB3" s="5">
        <v>2</v>
      </c>
      <c r="CC3" s="10">
        <v>0.5</v>
      </c>
      <c r="CD3" s="5">
        <v>0.6</v>
      </c>
      <c r="CE3" s="5">
        <v>0.7</v>
      </c>
      <c r="CF3" s="5">
        <v>0.5</v>
      </c>
      <c r="CG3" s="5">
        <v>0.83333333333333337</v>
      </c>
      <c r="CH3" s="5">
        <v>1.3333333333333333</v>
      </c>
      <c r="CI3" s="5">
        <v>0.41666666666666669</v>
      </c>
      <c r="CJ3" s="5">
        <v>1</v>
      </c>
      <c r="CK3" s="5">
        <v>1.5</v>
      </c>
      <c r="CL3" s="5">
        <v>0.33333333333333331</v>
      </c>
      <c r="CM3" s="5">
        <v>0.75</v>
      </c>
      <c r="CN3" s="5">
        <v>1</v>
      </c>
      <c r="CO3" s="5">
        <v>1</v>
      </c>
      <c r="CP3" s="5">
        <v>1.5</v>
      </c>
      <c r="CQ3" s="5">
        <v>2</v>
      </c>
      <c r="CR3" s="5">
        <v>0.75</v>
      </c>
      <c r="CS3" s="5">
        <v>1.3666666666666667</v>
      </c>
      <c r="CT3" s="5">
        <v>2</v>
      </c>
      <c r="CU3" s="5">
        <v>0.33333333333333331</v>
      </c>
      <c r="CV3" s="5">
        <v>1</v>
      </c>
      <c r="CW3" s="5">
        <v>2</v>
      </c>
      <c r="CX3" s="10">
        <v>0.5</v>
      </c>
      <c r="CY3" s="5">
        <v>1.4166666666666667</v>
      </c>
      <c r="CZ3" s="21">
        <v>3</v>
      </c>
      <c r="DA3" s="22">
        <f>+MIN(Global[[#This Row],[Columna2]:[Columna103]])</f>
        <v>0.33333333333333331</v>
      </c>
      <c r="DB3" s="22">
        <f>MAX(Global[[#This Row],[Columna2]:[Columna103]])</f>
        <v>8</v>
      </c>
    </row>
    <row r="4" spans="1:106" x14ac:dyDescent="0.35">
      <c r="A4" s="4">
        <v>2</v>
      </c>
      <c r="B4" s="18" t="s">
        <v>9</v>
      </c>
      <c r="C4" s="5">
        <v>1.5</v>
      </c>
      <c r="D4" s="5">
        <v>2.5</v>
      </c>
      <c r="E4" s="5">
        <v>3.5</v>
      </c>
      <c r="F4" s="10">
        <v>1</v>
      </c>
      <c r="G4" s="5">
        <v>2</v>
      </c>
      <c r="H4" s="5">
        <v>4</v>
      </c>
      <c r="I4" s="5" t="s">
        <v>23</v>
      </c>
      <c r="J4" s="5" t="s">
        <v>23</v>
      </c>
      <c r="K4" s="5" t="s">
        <v>23</v>
      </c>
      <c r="L4" s="10" t="s">
        <v>23</v>
      </c>
      <c r="M4" s="5" t="s">
        <v>23</v>
      </c>
      <c r="N4" s="5" t="s">
        <v>23</v>
      </c>
      <c r="O4" s="5">
        <v>1</v>
      </c>
      <c r="P4" s="5">
        <v>1.5</v>
      </c>
      <c r="Q4" s="5">
        <v>5</v>
      </c>
      <c r="R4" s="10">
        <v>0.5</v>
      </c>
      <c r="S4" s="5">
        <v>1.25</v>
      </c>
      <c r="T4" s="5">
        <v>2</v>
      </c>
      <c r="U4" s="5">
        <v>1</v>
      </c>
      <c r="V4" s="5">
        <v>2</v>
      </c>
      <c r="W4" s="5">
        <v>2.5</v>
      </c>
      <c r="X4" s="5">
        <v>1.5</v>
      </c>
      <c r="Y4" s="5">
        <v>2</v>
      </c>
      <c r="Z4" s="5">
        <v>3</v>
      </c>
      <c r="AA4" s="5" t="s">
        <v>23</v>
      </c>
      <c r="AB4" s="5" t="s">
        <v>23</v>
      </c>
      <c r="AC4" s="5" t="s">
        <v>23</v>
      </c>
      <c r="AD4" s="5">
        <v>3</v>
      </c>
      <c r="AE4" s="5">
        <v>4</v>
      </c>
      <c r="AF4" s="5">
        <v>8</v>
      </c>
      <c r="AG4" s="10">
        <v>2</v>
      </c>
      <c r="AH4" s="5">
        <v>2.5</v>
      </c>
      <c r="AI4" s="5">
        <v>4</v>
      </c>
      <c r="AJ4" s="5">
        <v>2</v>
      </c>
      <c r="AK4" s="5">
        <v>2.5</v>
      </c>
      <c r="AL4" s="5">
        <v>3</v>
      </c>
      <c r="AM4" s="5">
        <v>3</v>
      </c>
      <c r="AN4" s="5">
        <v>3</v>
      </c>
      <c r="AO4" s="5">
        <v>4</v>
      </c>
      <c r="AP4" s="5" t="s">
        <v>23</v>
      </c>
      <c r="AQ4" s="5" t="s">
        <v>23</v>
      </c>
      <c r="AR4" s="5" t="s">
        <v>23</v>
      </c>
      <c r="AS4" s="5" t="s">
        <v>23</v>
      </c>
      <c r="AT4" s="5" t="s">
        <v>23</v>
      </c>
      <c r="AU4" s="5" t="s">
        <v>23</v>
      </c>
      <c r="AV4" s="5">
        <v>3</v>
      </c>
      <c r="AW4" s="5">
        <v>3</v>
      </c>
      <c r="AX4" s="5">
        <v>8</v>
      </c>
      <c r="AY4" s="10">
        <v>4</v>
      </c>
      <c r="AZ4" s="5">
        <v>4.5</v>
      </c>
      <c r="BA4" s="5">
        <v>5.5</v>
      </c>
      <c r="BB4" s="5">
        <v>1</v>
      </c>
      <c r="BC4" s="5">
        <v>2.5</v>
      </c>
      <c r="BD4" s="5">
        <v>3</v>
      </c>
      <c r="BE4" s="5">
        <v>2</v>
      </c>
      <c r="BF4" s="5">
        <v>2.5</v>
      </c>
      <c r="BG4" s="5">
        <v>3</v>
      </c>
      <c r="BH4" s="5">
        <v>0.66666666666666663</v>
      </c>
      <c r="BI4" s="5">
        <v>1.5</v>
      </c>
      <c r="BJ4" s="5">
        <v>3</v>
      </c>
      <c r="BK4" s="5">
        <v>4</v>
      </c>
      <c r="BL4" s="5">
        <v>5</v>
      </c>
      <c r="BM4" s="5">
        <v>7</v>
      </c>
      <c r="BN4" s="5" t="s">
        <v>23</v>
      </c>
      <c r="BO4" s="5" t="s">
        <v>23</v>
      </c>
      <c r="BP4" s="5" t="s">
        <v>23</v>
      </c>
      <c r="BQ4" s="10">
        <v>0.5</v>
      </c>
      <c r="BR4" s="5">
        <v>0.66666666666666663</v>
      </c>
      <c r="BS4" s="5">
        <v>0.83333333333333337</v>
      </c>
      <c r="BT4" s="5">
        <v>2</v>
      </c>
      <c r="BU4" s="5">
        <v>3</v>
      </c>
      <c r="BV4" s="5">
        <v>6</v>
      </c>
      <c r="BW4" s="5" t="s">
        <v>23</v>
      </c>
      <c r="BX4" s="5" t="s">
        <v>23</v>
      </c>
      <c r="BY4" s="5" t="s">
        <v>23</v>
      </c>
      <c r="BZ4" s="5" t="s">
        <v>23</v>
      </c>
      <c r="CA4" s="5" t="s">
        <v>23</v>
      </c>
      <c r="CB4" s="5" t="s">
        <v>23</v>
      </c>
      <c r="CC4" s="10" t="s">
        <v>23</v>
      </c>
      <c r="CD4" s="5" t="s">
        <v>23</v>
      </c>
      <c r="CE4" s="5" t="s">
        <v>23</v>
      </c>
      <c r="CF4" s="5" t="s">
        <v>23</v>
      </c>
      <c r="CG4" s="5" t="s">
        <v>23</v>
      </c>
      <c r="CH4" s="5" t="s">
        <v>23</v>
      </c>
      <c r="CI4" s="5">
        <v>0.75</v>
      </c>
      <c r="CJ4" s="5">
        <v>1</v>
      </c>
      <c r="CK4" s="5">
        <v>2</v>
      </c>
      <c r="CL4" s="5" t="s">
        <v>23</v>
      </c>
      <c r="CM4" s="5" t="s">
        <v>23</v>
      </c>
      <c r="CN4" s="5" t="s">
        <v>23</v>
      </c>
      <c r="CO4" s="5">
        <v>1</v>
      </c>
      <c r="CP4" s="5">
        <v>1.5</v>
      </c>
      <c r="CQ4" s="5">
        <v>2.5</v>
      </c>
      <c r="CR4" s="5" t="s">
        <v>23</v>
      </c>
      <c r="CS4" s="5" t="s">
        <v>23</v>
      </c>
      <c r="CT4" s="5" t="s">
        <v>23</v>
      </c>
      <c r="CU4" s="5">
        <v>0.33333333333333331</v>
      </c>
      <c r="CV4" s="5">
        <v>1</v>
      </c>
      <c r="CW4" s="5">
        <v>2</v>
      </c>
      <c r="CX4" s="10">
        <v>0.75</v>
      </c>
      <c r="CY4" s="5">
        <v>1.5</v>
      </c>
      <c r="CZ4" s="21">
        <v>3</v>
      </c>
      <c r="DA4" s="5">
        <f>+MIN(Global[[#This Row],[Columna2]:[Columna103]])</f>
        <v>0.33333333333333331</v>
      </c>
      <c r="DB4" s="22">
        <f>MAX(Global[[#This Row],[Columna2]:[Columna103]])</f>
        <v>8</v>
      </c>
    </row>
    <row r="5" spans="1:106" x14ac:dyDescent="0.35">
      <c r="A5" s="4">
        <v>3</v>
      </c>
      <c r="B5" s="18" t="s">
        <v>10</v>
      </c>
      <c r="C5" s="5">
        <v>2</v>
      </c>
      <c r="D5" s="5">
        <v>2.5</v>
      </c>
      <c r="E5" s="5">
        <v>3</v>
      </c>
      <c r="F5" s="10">
        <v>2</v>
      </c>
      <c r="G5" s="5">
        <v>3</v>
      </c>
      <c r="H5" s="5">
        <v>5</v>
      </c>
      <c r="I5" s="5">
        <v>0.5</v>
      </c>
      <c r="J5" s="5">
        <v>0.75</v>
      </c>
      <c r="K5" s="5">
        <v>1</v>
      </c>
      <c r="L5" s="10">
        <v>0.5</v>
      </c>
      <c r="M5" s="5">
        <v>0.75</v>
      </c>
      <c r="N5" s="5">
        <v>1</v>
      </c>
      <c r="O5" s="5">
        <v>2</v>
      </c>
      <c r="P5" s="5">
        <v>3</v>
      </c>
      <c r="Q5" s="5">
        <v>5</v>
      </c>
      <c r="R5" s="10" t="s">
        <v>23</v>
      </c>
      <c r="S5" s="5" t="s">
        <v>23</v>
      </c>
      <c r="T5" s="5" t="s">
        <v>23</v>
      </c>
      <c r="U5" s="5">
        <v>1.5</v>
      </c>
      <c r="V5" s="5">
        <v>2.5</v>
      </c>
      <c r="W5" s="5">
        <v>5</v>
      </c>
      <c r="X5" s="5">
        <v>2</v>
      </c>
      <c r="Y5" s="5">
        <v>2.5</v>
      </c>
      <c r="Z5" s="5">
        <v>3</v>
      </c>
      <c r="AA5" s="5">
        <v>2</v>
      </c>
      <c r="AB5" s="5">
        <v>2.5</v>
      </c>
      <c r="AC5" s="5">
        <v>3</v>
      </c>
      <c r="AD5" s="5">
        <v>3</v>
      </c>
      <c r="AE5" s="5">
        <v>4</v>
      </c>
      <c r="AF5" s="5">
        <v>8</v>
      </c>
      <c r="AG5" s="10">
        <v>4</v>
      </c>
      <c r="AH5" s="5">
        <v>4</v>
      </c>
      <c r="AI5" s="5">
        <v>6</v>
      </c>
      <c r="AJ5" s="5">
        <v>2</v>
      </c>
      <c r="AK5" s="5">
        <v>2.5</v>
      </c>
      <c r="AL5" s="5">
        <v>3</v>
      </c>
      <c r="AM5" s="5">
        <v>3</v>
      </c>
      <c r="AN5" s="5">
        <v>3</v>
      </c>
      <c r="AO5" s="5">
        <v>4</v>
      </c>
      <c r="AP5" s="5">
        <v>1</v>
      </c>
      <c r="AQ5" s="5">
        <v>1.5</v>
      </c>
      <c r="AR5" s="5">
        <v>3</v>
      </c>
      <c r="AS5" s="5">
        <v>1</v>
      </c>
      <c r="AT5" s="5">
        <v>1.5</v>
      </c>
      <c r="AU5" s="5">
        <v>4</v>
      </c>
      <c r="AV5" s="5">
        <v>0.33333333333333331</v>
      </c>
      <c r="AW5" s="5">
        <v>1</v>
      </c>
      <c r="AX5" s="5">
        <v>8</v>
      </c>
      <c r="AY5" s="10" t="s">
        <v>23</v>
      </c>
      <c r="AZ5" s="5" t="s">
        <v>23</v>
      </c>
      <c r="BA5" s="5" t="s">
        <v>23</v>
      </c>
      <c r="BB5" s="5">
        <v>0.66666666666666663</v>
      </c>
      <c r="BC5" s="5">
        <v>1.5</v>
      </c>
      <c r="BD5" s="5">
        <v>2</v>
      </c>
      <c r="BE5" s="5">
        <v>0.5</v>
      </c>
      <c r="BF5" s="5">
        <v>2</v>
      </c>
      <c r="BG5" s="5">
        <v>4</v>
      </c>
      <c r="BH5" s="5">
        <v>3</v>
      </c>
      <c r="BI5" s="5">
        <v>4</v>
      </c>
      <c r="BJ5" s="5">
        <v>8</v>
      </c>
      <c r="BK5" s="5">
        <v>3</v>
      </c>
      <c r="BL5" s="5">
        <v>5</v>
      </c>
      <c r="BM5" s="5">
        <v>7</v>
      </c>
      <c r="BN5" s="5" t="s">
        <v>23</v>
      </c>
      <c r="BO5" s="5" t="s">
        <v>23</v>
      </c>
      <c r="BP5" s="5" t="s">
        <v>23</v>
      </c>
      <c r="BQ5" s="10">
        <v>1</v>
      </c>
      <c r="BR5" s="5">
        <v>1.5</v>
      </c>
      <c r="BS5" s="5">
        <v>2</v>
      </c>
      <c r="BT5" s="5">
        <v>2</v>
      </c>
      <c r="BU5" s="5">
        <v>3</v>
      </c>
      <c r="BV5" s="5">
        <v>5</v>
      </c>
      <c r="BW5" s="5">
        <v>1</v>
      </c>
      <c r="BX5" s="5">
        <v>3</v>
      </c>
      <c r="BY5" s="5">
        <v>5</v>
      </c>
      <c r="BZ5" s="5">
        <v>4</v>
      </c>
      <c r="CA5" s="5">
        <v>5</v>
      </c>
      <c r="CB5" s="5">
        <v>8</v>
      </c>
      <c r="CC5" s="10">
        <v>1</v>
      </c>
      <c r="CD5" s="5">
        <v>1.25</v>
      </c>
      <c r="CE5" s="5">
        <v>1.5</v>
      </c>
      <c r="CF5" s="5">
        <v>1</v>
      </c>
      <c r="CG5" s="5">
        <v>1.5</v>
      </c>
      <c r="CH5" s="5">
        <v>3</v>
      </c>
      <c r="CI5" s="5" t="s">
        <v>23</v>
      </c>
      <c r="CJ5" s="5" t="s">
        <v>23</v>
      </c>
      <c r="CK5" s="5" t="s">
        <v>23</v>
      </c>
      <c r="CL5" s="5">
        <v>0.66666666666666663</v>
      </c>
      <c r="CM5" s="5">
        <v>1</v>
      </c>
      <c r="CN5" s="5">
        <v>1.5</v>
      </c>
      <c r="CO5" s="5">
        <v>1</v>
      </c>
      <c r="CP5" s="5">
        <v>1.5</v>
      </c>
      <c r="CQ5" s="5">
        <v>2</v>
      </c>
      <c r="CR5" s="5">
        <v>1</v>
      </c>
      <c r="CS5" s="5">
        <v>3</v>
      </c>
      <c r="CT5" s="5">
        <v>5</v>
      </c>
      <c r="CU5" s="5">
        <v>0.33333333333333331</v>
      </c>
      <c r="CV5" s="5">
        <v>1</v>
      </c>
      <c r="CW5" s="5">
        <v>2</v>
      </c>
      <c r="CX5" s="10">
        <v>1.5</v>
      </c>
      <c r="CY5" s="5">
        <v>2.5</v>
      </c>
      <c r="CZ5" s="21">
        <v>5</v>
      </c>
      <c r="DA5" s="5">
        <f>+MIN(Global[[#This Row],[Columna2]:[Columna103]])</f>
        <v>0.33333333333333331</v>
      </c>
      <c r="DB5" s="22">
        <f>MAX(Global[[#This Row],[Columna2]:[Columna103]])</f>
        <v>8</v>
      </c>
    </row>
    <row r="6" spans="1:106" x14ac:dyDescent="0.35">
      <c r="A6" s="4">
        <v>4</v>
      </c>
      <c r="B6" s="18" t="s">
        <v>11</v>
      </c>
      <c r="C6" s="5">
        <v>1</v>
      </c>
      <c r="D6" s="5">
        <v>1.5</v>
      </c>
      <c r="E6" s="5">
        <v>2</v>
      </c>
      <c r="F6" s="10">
        <v>2</v>
      </c>
      <c r="G6" s="5">
        <v>3</v>
      </c>
      <c r="H6" s="5">
        <v>4</v>
      </c>
      <c r="I6" s="5">
        <v>0.75</v>
      </c>
      <c r="J6" s="5">
        <v>1</v>
      </c>
      <c r="K6" s="5">
        <v>2</v>
      </c>
      <c r="L6" s="10">
        <v>0.75</v>
      </c>
      <c r="M6" s="5">
        <v>1</v>
      </c>
      <c r="N6" s="5">
        <v>1.5</v>
      </c>
      <c r="O6" s="5">
        <v>1.5</v>
      </c>
      <c r="P6" s="5">
        <v>3</v>
      </c>
      <c r="Q6" s="5">
        <v>4</v>
      </c>
      <c r="R6" s="10" t="s">
        <v>23</v>
      </c>
      <c r="S6" s="5" t="s">
        <v>23</v>
      </c>
      <c r="T6" s="5" t="s">
        <v>23</v>
      </c>
      <c r="U6" s="5">
        <v>1.5</v>
      </c>
      <c r="V6" s="5">
        <v>2</v>
      </c>
      <c r="W6" s="5">
        <v>3</v>
      </c>
      <c r="X6" s="5">
        <v>2</v>
      </c>
      <c r="Y6" s="5">
        <v>2.5</v>
      </c>
      <c r="Z6" s="5">
        <v>3</v>
      </c>
      <c r="AA6" s="5">
        <v>1.5</v>
      </c>
      <c r="AB6" s="5">
        <v>2.5</v>
      </c>
      <c r="AC6" s="5">
        <v>4</v>
      </c>
      <c r="AD6" s="5">
        <v>2</v>
      </c>
      <c r="AE6" s="5">
        <v>3</v>
      </c>
      <c r="AF6" s="5">
        <v>3.5</v>
      </c>
      <c r="AG6" s="10">
        <v>1.5</v>
      </c>
      <c r="AH6" s="5">
        <v>2.5</v>
      </c>
      <c r="AI6" s="5">
        <v>3</v>
      </c>
      <c r="AJ6" s="5">
        <v>0.66666666666666663</v>
      </c>
      <c r="AK6" s="5">
        <v>1</v>
      </c>
      <c r="AL6" s="5">
        <v>1</v>
      </c>
      <c r="AM6" s="5">
        <v>3</v>
      </c>
      <c r="AN6" s="5">
        <v>3</v>
      </c>
      <c r="AO6" s="5">
        <v>4</v>
      </c>
      <c r="AP6" s="5">
        <v>1</v>
      </c>
      <c r="AQ6" s="5">
        <v>2</v>
      </c>
      <c r="AR6" s="5">
        <v>3</v>
      </c>
      <c r="AS6" s="5">
        <v>0.66666666666666663</v>
      </c>
      <c r="AT6" s="5">
        <v>1.5</v>
      </c>
      <c r="AU6" s="5">
        <v>2.5</v>
      </c>
      <c r="AV6" s="5" t="s">
        <v>23</v>
      </c>
      <c r="AW6" s="5" t="s">
        <v>23</v>
      </c>
      <c r="AX6" s="5" t="s">
        <v>23</v>
      </c>
      <c r="AY6" s="10" t="s">
        <v>23</v>
      </c>
      <c r="AZ6" s="5" t="s">
        <v>23</v>
      </c>
      <c r="BA6" s="5" t="s">
        <v>23</v>
      </c>
      <c r="BB6" s="5" t="s">
        <v>23</v>
      </c>
      <c r="BC6" s="5" t="s">
        <v>23</v>
      </c>
      <c r="BD6" s="5" t="s">
        <v>23</v>
      </c>
      <c r="BE6" s="5">
        <v>2</v>
      </c>
      <c r="BF6" s="5">
        <v>3</v>
      </c>
      <c r="BG6" s="5">
        <v>4</v>
      </c>
      <c r="BH6" s="5" t="s">
        <v>23</v>
      </c>
      <c r="BI6" s="5" t="s">
        <v>23</v>
      </c>
      <c r="BJ6" s="5" t="s">
        <v>23</v>
      </c>
      <c r="BK6" s="5">
        <v>3</v>
      </c>
      <c r="BL6" s="5">
        <v>5</v>
      </c>
      <c r="BM6" s="5">
        <v>8</v>
      </c>
      <c r="BN6" s="5" t="s">
        <v>23</v>
      </c>
      <c r="BO6" s="5" t="s">
        <v>23</v>
      </c>
      <c r="BP6" s="5" t="s">
        <v>23</v>
      </c>
      <c r="BQ6" s="10">
        <v>1</v>
      </c>
      <c r="BR6" s="5">
        <v>1.5</v>
      </c>
      <c r="BS6" s="5">
        <v>2</v>
      </c>
      <c r="BT6" s="5">
        <v>0.75</v>
      </c>
      <c r="BU6" s="5">
        <v>1.25</v>
      </c>
      <c r="BV6" s="5">
        <v>2</v>
      </c>
      <c r="BW6" s="5">
        <v>1.5</v>
      </c>
      <c r="BX6" s="5">
        <v>2</v>
      </c>
      <c r="BY6" s="5">
        <v>3</v>
      </c>
      <c r="BZ6" s="5">
        <v>1</v>
      </c>
      <c r="CA6" s="5">
        <v>1.5</v>
      </c>
      <c r="CB6" s="5">
        <v>2</v>
      </c>
      <c r="CC6" s="10">
        <v>0.66666666666666663</v>
      </c>
      <c r="CD6" s="5">
        <v>0.8</v>
      </c>
      <c r="CE6" s="5">
        <v>1</v>
      </c>
      <c r="CF6" s="5">
        <v>1</v>
      </c>
      <c r="CG6" s="5">
        <v>1.25</v>
      </c>
      <c r="CH6" s="5">
        <v>1.5</v>
      </c>
      <c r="CI6" s="5">
        <v>0.75</v>
      </c>
      <c r="CJ6" s="5">
        <v>1</v>
      </c>
      <c r="CK6" s="5">
        <v>1.3333333333333333</v>
      </c>
      <c r="CL6" s="5">
        <v>0.75</v>
      </c>
      <c r="CM6" s="5">
        <v>1</v>
      </c>
      <c r="CN6" s="5">
        <v>1.25</v>
      </c>
      <c r="CO6" s="5" t="s">
        <v>23</v>
      </c>
      <c r="CP6" s="5" t="s">
        <v>23</v>
      </c>
      <c r="CQ6" s="5" t="s">
        <v>23</v>
      </c>
      <c r="CR6" s="5" t="s">
        <v>23</v>
      </c>
      <c r="CS6" s="5" t="s">
        <v>23</v>
      </c>
      <c r="CT6" s="5" t="s">
        <v>23</v>
      </c>
      <c r="CU6" s="5">
        <v>0.33333333333333331</v>
      </c>
      <c r="CV6" s="5">
        <v>1</v>
      </c>
      <c r="CW6" s="5">
        <v>2</v>
      </c>
      <c r="CX6" s="10" t="s">
        <v>23</v>
      </c>
      <c r="CY6" s="5" t="s">
        <v>23</v>
      </c>
      <c r="CZ6" s="21" t="s">
        <v>23</v>
      </c>
      <c r="DA6" s="5">
        <f>+MIN(Global[[#This Row],[Columna2]:[Columna103]])</f>
        <v>0.33333333333333331</v>
      </c>
      <c r="DB6" s="22">
        <f>MAX(Global[[#This Row],[Columna2]:[Columna103]])</f>
        <v>8</v>
      </c>
    </row>
    <row r="7" spans="1:106" x14ac:dyDescent="0.35">
      <c r="A7" s="4">
        <v>5</v>
      </c>
      <c r="B7" s="18" t="s">
        <v>12</v>
      </c>
      <c r="C7" s="5">
        <v>0.75</v>
      </c>
      <c r="D7" s="5">
        <v>1</v>
      </c>
      <c r="E7" s="5">
        <v>1</v>
      </c>
      <c r="F7" s="10">
        <v>1</v>
      </c>
      <c r="G7" s="5">
        <v>1.5</v>
      </c>
      <c r="H7" s="5">
        <v>2</v>
      </c>
      <c r="I7" s="5">
        <v>0.41666666666666669</v>
      </c>
      <c r="J7" s="5">
        <v>0.5</v>
      </c>
      <c r="K7" s="5">
        <v>0.75</v>
      </c>
      <c r="L7" s="10">
        <v>0.5</v>
      </c>
      <c r="M7" s="5">
        <v>0.75</v>
      </c>
      <c r="N7" s="5">
        <v>1</v>
      </c>
      <c r="O7" s="5">
        <v>1.75</v>
      </c>
      <c r="P7" s="5">
        <v>2</v>
      </c>
      <c r="Q7" s="5">
        <v>6</v>
      </c>
      <c r="R7" s="10">
        <v>0.66666666666666663</v>
      </c>
      <c r="S7" s="5">
        <v>3.5</v>
      </c>
      <c r="T7" s="5">
        <v>5</v>
      </c>
      <c r="U7" s="5">
        <v>1</v>
      </c>
      <c r="V7" s="5">
        <v>2.5</v>
      </c>
      <c r="W7" s="5">
        <v>5</v>
      </c>
      <c r="X7" s="5">
        <v>4</v>
      </c>
      <c r="Y7" s="5">
        <v>5</v>
      </c>
      <c r="Z7" s="5">
        <v>6</v>
      </c>
      <c r="AA7" s="5">
        <v>1</v>
      </c>
      <c r="AB7" s="5">
        <v>2.5</v>
      </c>
      <c r="AC7" s="5">
        <v>4</v>
      </c>
      <c r="AD7" s="5">
        <v>1.5</v>
      </c>
      <c r="AE7" s="5">
        <v>2</v>
      </c>
      <c r="AF7" s="5">
        <v>4</v>
      </c>
      <c r="AG7" s="10">
        <v>1</v>
      </c>
      <c r="AH7" s="5">
        <v>2.5</v>
      </c>
      <c r="AI7" s="5">
        <v>3.5</v>
      </c>
      <c r="AJ7" s="5">
        <v>0.5</v>
      </c>
      <c r="AK7" s="5">
        <v>1</v>
      </c>
      <c r="AL7" s="5">
        <v>1.5</v>
      </c>
      <c r="AM7" s="5">
        <v>0.5</v>
      </c>
      <c r="AN7" s="5">
        <v>1</v>
      </c>
      <c r="AO7" s="5">
        <v>2</v>
      </c>
      <c r="AP7" s="5">
        <v>0.33333333333333331</v>
      </c>
      <c r="AQ7" s="5">
        <v>0.5</v>
      </c>
      <c r="AR7" s="5">
        <v>2</v>
      </c>
      <c r="AS7" s="5">
        <v>0.41666666666666669</v>
      </c>
      <c r="AT7" s="5">
        <v>1.3333333333333333</v>
      </c>
      <c r="AU7" s="5">
        <v>2.5</v>
      </c>
      <c r="AV7" s="5">
        <v>0.33333333333333331</v>
      </c>
      <c r="AW7" s="5">
        <v>0.41666666666666669</v>
      </c>
      <c r="AX7" s="5">
        <v>0.5</v>
      </c>
      <c r="AY7" s="10" t="s">
        <v>23</v>
      </c>
      <c r="AZ7" s="5" t="s">
        <v>23</v>
      </c>
      <c r="BA7" s="5" t="s">
        <v>23</v>
      </c>
      <c r="BB7" s="5" t="s">
        <v>23</v>
      </c>
      <c r="BC7" s="5" t="s">
        <v>23</v>
      </c>
      <c r="BD7" s="5" t="s">
        <v>23</v>
      </c>
      <c r="BE7" s="5" t="s">
        <v>23</v>
      </c>
      <c r="BF7" s="5" t="s">
        <v>23</v>
      </c>
      <c r="BG7" s="5" t="s">
        <v>23</v>
      </c>
      <c r="BH7" s="5" t="s">
        <v>23</v>
      </c>
      <c r="BI7" s="5" t="s">
        <v>23</v>
      </c>
      <c r="BJ7" s="5" t="s">
        <v>23</v>
      </c>
      <c r="BK7" s="5">
        <v>2</v>
      </c>
      <c r="BL7" s="5">
        <v>4</v>
      </c>
      <c r="BM7" s="5">
        <v>5</v>
      </c>
      <c r="BN7" s="5">
        <v>0.33333333333333331</v>
      </c>
      <c r="BO7" s="5">
        <v>0.5</v>
      </c>
      <c r="BP7" s="5">
        <v>2</v>
      </c>
      <c r="BQ7" s="10">
        <v>0.16666666666666666</v>
      </c>
      <c r="BR7" s="5">
        <v>0.25</v>
      </c>
      <c r="BS7" s="5">
        <v>0.33333333333333331</v>
      </c>
      <c r="BT7" s="5">
        <v>0.33333333333333331</v>
      </c>
      <c r="BU7" s="5">
        <v>0.5</v>
      </c>
      <c r="BV7" s="5">
        <v>0.75</v>
      </c>
      <c r="BW7" s="5">
        <v>0.5</v>
      </c>
      <c r="BX7" s="5">
        <v>0.75</v>
      </c>
      <c r="BY7" s="5">
        <v>1</v>
      </c>
      <c r="BZ7" s="5">
        <v>1</v>
      </c>
      <c r="CA7" s="5">
        <v>1.5</v>
      </c>
      <c r="CB7" s="5">
        <v>2</v>
      </c>
      <c r="CC7" s="10">
        <v>0.41666666666666669</v>
      </c>
      <c r="CD7" s="5">
        <v>0.5</v>
      </c>
      <c r="CE7" s="5">
        <v>0.58333333333333337</v>
      </c>
      <c r="CF7" s="5">
        <v>0.33333333333333331</v>
      </c>
      <c r="CG7" s="5">
        <v>0.5</v>
      </c>
      <c r="CH7" s="5">
        <v>0.66666666666666663</v>
      </c>
      <c r="CI7" s="5">
        <v>0.75</v>
      </c>
      <c r="CJ7" s="5">
        <v>1</v>
      </c>
      <c r="CK7" s="5">
        <v>1.25</v>
      </c>
      <c r="CL7" s="5">
        <v>0.66666666666666663</v>
      </c>
      <c r="CM7" s="5">
        <v>1</v>
      </c>
      <c r="CN7" s="5">
        <v>1.1666666666666667</v>
      </c>
      <c r="CO7" s="5" t="s">
        <v>23</v>
      </c>
      <c r="CP7" s="5" t="s">
        <v>23</v>
      </c>
      <c r="CQ7" s="5" t="s">
        <v>23</v>
      </c>
      <c r="CR7" s="5">
        <v>0.5</v>
      </c>
      <c r="CS7" s="5">
        <v>0.75</v>
      </c>
      <c r="CT7" s="5">
        <v>1</v>
      </c>
      <c r="CU7" s="5">
        <v>8.3333333333333329E-2</v>
      </c>
      <c r="CV7" s="5">
        <v>0.16666666666666666</v>
      </c>
      <c r="CW7" s="5">
        <v>0.33333333333333331</v>
      </c>
      <c r="CX7" s="10">
        <v>0.33333333333333331</v>
      </c>
      <c r="CY7" s="5">
        <v>0.5</v>
      </c>
      <c r="CZ7" s="21">
        <v>1</v>
      </c>
      <c r="DA7" s="5">
        <f>+MIN(Global[[#This Row],[Columna2]:[Columna103]])</f>
        <v>8.3333333333333329E-2</v>
      </c>
      <c r="DB7" s="22">
        <f>MAX(Global[[#This Row],[Columna2]:[Columna103]])</f>
        <v>6</v>
      </c>
    </row>
    <row r="8" spans="1:106" x14ac:dyDescent="0.35">
      <c r="A8" s="4">
        <v>6</v>
      </c>
      <c r="B8" s="18" t="s">
        <v>13</v>
      </c>
      <c r="C8" s="5">
        <v>0.5</v>
      </c>
      <c r="D8" s="5">
        <v>0.75</v>
      </c>
      <c r="E8" s="5">
        <v>1</v>
      </c>
      <c r="F8" s="10">
        <v>2</v>
      </c>
      <c r="G8" s="5">
        <v>3</v>
      </c>
      <c r="H8" s="5">
        <v>5</v>
      </c>
      <c r="I8" s="5">
        <v>1</v>
      </c>
      <c r="J8" s="5">
        <v>1.3333333333333333</v>
      </c>
      <c r="K8" s="5">
        <v>1.75</v>
      </c>
      <c r="L8" s="10">
        <v>0.33333333333333331</v>
      </c>
      <c r="M8" s="5">
        <v>1</v>
      </c>
      <c r="N8" s="5">
        <v>4</v>
      </c>
      <c r="O8" s="5" t="s">
        <v>23</v>
      </c>
      <c r="P8" s="5" t="s">
        <v>23</v>
      </c>
      <c r="Q8" s="5" t="s">
        <v>23</v>
      </c>
      <c r="R8" s="10">
        <v>1.5</v>
      </c>
      <c r="S8" s="5">
        <v>2</v>
      </c>
      <c r="T8" s="5">
        <v>2.5</v>
      </c>
      <c r="U8" s="5">
        <v>1.5</v>
      </c>
      <c r="V8" s="5">
        <v>2.5</v>
      </c>
      <c r="W8" s="5">
        <v>5</v>
      </c>
      <c r="X8" s="5">
        <v>0.66666666666666663</v>
      </c>
      <c r="Y8" s="5">
        <v>1</v>
      </c>
      <c r="Z8" s="5">
        <v>1.5</v>
      </c>
      <c r="AA8" s="5">
        <v>1</v>
      </c>
      <c r="AB8" s="5">
        <v>2</v>
      </c>
      <c r="AC8" s="5">
        <v>3</v>
      </c>
      <c r="AD8" s="5">
        <v>1</v>
      </c>
      <c r="AE8" s="5">
        <v>1.5</v>
      </c>
      <c r="AF8" s="5">
        <v>2</v>
      </c>
      <c r="AG8" s="10">
        <v>1</v>
      </c>
      <c r="AH8" s="5">
        <v>4</v>
      </c>
      <c r="AI8" s="5">
        <v>6</v>
      </c>
      <c r="AJ8" s="5">
        <v>0.5</v>
      </c>
      <c r="AK8" s="5">
        <v>0.66666666666666663</v>
      </c>
      <c r="AL8" s="5">
        <v>1.5</v>
      </c>
      <c r="AM8" s="5">
        <v>2</v>
      </c>
      <c r="AN8" s="5">
        <v>3</v>
      </c>
      <c r="AO8" s="5">
        <v>4</v>
      </c>
      <c r="AP8" s="5">
        <v>1</v>
      </c>
      <c r="AQ8" s="5">
        <v>1.5</v>
      </c>
      <c r="AR8" s="5">
        <v>2</v>
      </c>
      <c r="AS8" s="5">
        <v>1</v>
      </c>
      <c r="AT8" s="5">
        <v>1.5</v>
      </c>
      <c r="AU8" s="5">
        <v>2.5</v>
      </c>
      <c r="AV8" s="5">
        <v>1</v>
      </c>
      <c r="AW8" s="5">
        <v>1.5</v>
      </c>
      <c r="AX8" s="5">
        <v>2</v>
      </c>
      <c r="AY8" s="10" t="s">
        <v>23</v>
      </c>
      <c r="AZ8" s="5" t="s">
        <v>23</v>
      </c>
      <c r="BA8" s="5" t="s">
        <v>23</v>
      </c>
      <c r="BB8" s="5">
        <v>1</v>
      </c>
      <c r="BC8" s="5">
        <v>1.5</v>
      </c>
      <c r="BD8" s="5">
        <v>2</v>
      </c>
      <c r="BE8" s="5">
        <v>1</v>
      </c>
      <c r="BF8" s="5">
        <v>3</v>
      </c>
      <c r="BG8" s="5">
        <v>8</v>
      </c>
      <c r="BH8" s="5" t="s">
        <v>23</v>
      </c>
      <c r="BI8" s="5" t="s">
        <v>23</v>
      </c>
      <c r="BJ8" s="5" t="s">
        <v>23</v>
      </c>
      <c r="BK8" s="5">
        <v>2</v>
      </c>
      <c r="BL8" s="5">
        <v>5</v>
      </c>
      <c r="BM8" s="5">
        <v>8</v>
      </c>
      <c r="BN8" s="5" t="s">
        <v>23</v>
      </c>
      <c r="BO8" s="5" t="s">
        <v>23</v>
      </c>
      <c r="BP8" s="5" t="s">
        <v>23</v>
      </c>
      <c r="BQ8" s="10">
        <v>1</v>
      </c>
      <c r="BR8" s="5">
        <v>1.5</v>
      </c>
      <c r="BS8" s="5">
        <v>2</v>
      </c>
      <c r="BT8" s="5">
        <v>1</v>
      </c>
      <c r="BU8" s="5">
        <v>2</v>
      </c>
      <c r="BV8" s="5">
        <v>3</v>
      </c>
      <c r="BW8" s="5">
        <v>4</v>
      </c>
      <c r="BX8" s="5">
        <v>5</v>
      </c>
      <c r="BY8" s="5">
        <v>6</v>
      </c>
      <c r="BZ8" s="5">
        <v>1</v>
      </c>
      <c r="CA8" s="5">
        <v>2</v>
      </c>
      <c r="CB8" s="5">
        <v>3</v>
      </c>
      <c r="CC8" s="10" t="s">
        <v>23</v>
      </c>
      <c r="CD8" s="5" t="s">
        <v>23</v>
      </c>
      <c r="CE8" s="5" t="s">
        <v>23</v>
      </c>
      <c r="CF8" s="5">
        <v>0.75</v>
      </c>
      <c r="CG8" s="5">
        <v>1</v>
      </c>
      <c r="CH8" s="5">
        <v>1.25</v>
      </c>
      <c r="CI8" s="5" t="s">
        <v>23</v>
      </c>
      <c r="CJ8" s="5" t="s">
        <v>23</v>
      </c>
      <c r="CK8" s="5" t="s">
        <v>23</v>
      </c>
      <c r="CL8" s="5">
        <v>1.5</v>
      </c>
      <c r="CM8" s="5">
        <v>2</v>
      </c>
      <c r="CN8" s="5">
        <v>3</v>
      </c>
      <c r="CO8" s="5" t="s">
        <v>23</v>
      </c>
      <c r="CP8" s="5" t="s">
        <v>23</v>
      </c>
      <c r="CQ8" s="5" t="s">
        <v>23</v>
      </c>
      <c r="CR8" s="5">
        <v>0.75</v>
      </c>
      <c r="CS8" s="5">
        <v>1</v>
      </c>
      <c r="CT8" s="5">
        <v>2</v>
      </c>
      <c r="CU8" s="5">
        <v>0.33333333333333331</v>
      </c>
      <c r="CV8" s="5">
        <v>1</v>
      </c>
      <c r="CW8" s="5">
        <v>2</v>
      </c>
      <c r="CX8" s="10">
        <v>1.5</v>
      </c>
      <c r="CY8" s="5">
        <v>2.5</v>
      </c>
      <c r="CZ8" s="21">
        <v>5</v>
      </c>
      <c r="DA8" s="5">
        <f>+MIN(Global[[#This Row],[Columna2]:[Columna103]])</f>
        <v>0.33333333333333331</v>
      </c>
      <c r="DB8" s="22">
        <f>MAX(Global[[#This Row],[Columna2]:[Columna103]])</f>
        <v>8</v>
      </c>
    </row>
    <row r="9" spans="1:106" x14ac:dyDescent="0.35">
      <c r="A9" s="4">
        <v>7</v>
      </c>
      <c r="B9" s="18" t="s">
        <v>14</v>
      </c>
      <c r="C9" s="5">
        <v>0.5</v>
      </c>
      <c r="D9" s="5">
        <v>0.75</v>
      </c>
      <c r="E9" s="5">
        <v>1</v>
      </c>
      <c r="F9" s="10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K9" s="5" t="s">
        <v>23</v>
      </c>
      <c r="L9" s="10" t="s">
        <v>23</v>
      </c>
      <c r="M9" s="5" t="s">
        <v>23</v>
      </c>
      <c r="N9" s="5" t="s">
        <v>23</v>
      </c>
      <c r="O9" s="5" t="s">
        <v>23</v>
      </c>
      <c r="P9" s="5" t="s">
        <v>23</v>
      </c>
      <c r="Q9" s="5" t="s">
        <v>23</v>
      </c>
      <c r="R9" s="10" t="s">
        <v>23</v>
      </c>
      <c r="S9" s="5" t="s">
        <v>23</v>
      </c>
      <c r="T9" s="5" t="s">
        <v>23</v>
      </c>
      <c r="U9" s="5">
        <v>1</v>
      </c>
      <c r="V9" s="5">
        <v>2</v>
      </c>
      <c r="W9" s="5">
        <v>4</v>
      </c>
      <c r="X9" s="5" t="s">
        <v>23</v>
      </c>
      <c r="Y9" s="5" t="s">
        <v>23</v>
      </c>
      <c r="Z9" s="5" t="s">
        <v>23</v>
      </c>
      <c r="AA9" s="5" t="s">
        <v>23</v>
      </c>
      <c r="AB9" s="5" t="s">
        <v>23</v>
      </c>
      <c r="AC9" s="5" t="s">
        <v>23</v>
      </c>
      <c r="AD9" s="5" t="s">
        <v>23</v>
      </c>
      <c r="AE9" s="5" t="s">
        <v>23</v>
      </c>
      <c r="AF9" s="5" t="s">
        <v>23</v>
      </c>
      <c r="AG9" s="10" t="s">
        <v>23</v>
      </c>
      <c r="AH9" s="5" t="s">
        <v>23</v>
      </c>
      <c r="AI9" s="5" t="s">
        <v>23</v>
      </c>
      <c r="AJ9" s="5" t="s">
        <v>23</v>
      </c>
      <c r="AK9" s="5" t="s">
        <v>23</v>
      </c>
      <c r="AL9" s="5" t="s">
        <v>23</v>
      </c>
      <c r="AM9" s="5" t="s">
        <v>23</v>
      </c>
      <c r="AN9" s="5" t="s">
        <v>23</v>
      </c>
      <c r="AO9" s="5" t="s">
        <v>23</v>
      </c>
      <c r="AP9" s="5" t="s">
        <v>23</v>
      </c>
      <c r="AQ9" s="5" t="s">
        <v>23</v>
      </c>
      <c r="AR9" s="5" t="s">
        <v>23</v>
      </c>
      <c r="AS9" s="5" t="s">
        <v>23</v>
      </c>
      <c r="AT9" s="5" t="s">
        <v>23</v>
      </c>
      <c r="AU9" s="5" t="s">
        <v>23</v>
      </c>
      <c r="AV9" s="5" t="s">
        <v>23</v>
      </c>
      <c r="AW9" s="5" t="s">
        <v>23</v>
      </c>
      <c r="AX9" s="5" t="s">
        <v>23</v>
      </c>
      <c r="AY9" s="10" t="s">
        <v>23</v>
      </c>
      <c r="AZ9" s="5" t="s">
        <v>23</v>
      </c>
      <c r="BA9" s="5" t="s">
        <v>23</v>
      </c>
      <c r="BB9" s="5" t="s">
        <v>23</v>
      </c>
      <c r="BC9" s="5" t="s">
        <v>23</v>
      </c>
      <c r="BD9" s="5" t="s">
        <v>23</v>
      </c>
      <c r="BE9" s="5" t="s">
        <v>23</v>
      </c>
      <c r="BF9" s="5" t="s">
        <v>23</v>
      </c>
      <c r="BG9" s="5" t="s">
        <v>23</v>
      </c>
      <c r="BH9" s="5" t="s">
        <v>23</v>
      </c>
      <c r="BI9" s="5" t="s">
        <v>23</v>
      </c>
      <c r="BJ9" s="5" t="s">
        <v>23</v>
      </c>
      <c r="BK9" s="5" t="s">
        <v>23</v>
      </c>
      <c r="BL9" s="5" t="s">
        <v>23</v>
      </c>
      <c r="BM9" s="5" t="s">
        <v>23</v>
      </c>
      <c r="BN9" s="5" t="s">
        <v>23</v>
      </c>
      <c r="BO9" s="5" t="s">
        <v>23</v>
      </c>
      <c r="BP9" s="5" t="s">
        <v>23</v>
      </c>
      <c r="BQ9" s="10">
        <v>0.66666666666666663</v>
      </c>
      <c r="BR9" s="5">
        <v>0.83333333333333337</v>
      </c>
      <c r="BS9" s="5">
        <v>1</v>
      </c>
      <c r="BT9" s="5">
        <v>0.5</v>
      </c>
      <c r="BU9" s="5">
        <v>0.66666666666666663</v>
      </c>
      <c r="BV9" s="5">
        <v>6</v>
      </c>
      <c r="BW9" s="5">
        <v>1</v>
      </c>
      <c r="BX9" s="5">
        <v>5</v>
      </c>
      <c r="BY9" s="5">
        <v>8</v>
      </c>
      <c r="BZ9" s="5">
        <v>0.5</v>
      </c>
      <c r="CA9" s="5">
        <v>4</v>
      </c>
      <c r="CB9" s="5">
        <v>8</v>
      </c>
      <c r="CC9" s="10">
        <v>0.33333333333333331</v>
      </c>
      <c r="CD9" s="5">
        <v>0.41666666666666669</v>
      </c>
      <c r="CE9" s="5">
        <v>0.5</v>
      </c>
      <c r="CF9" s="5">
        <v>0.33333333333333331</v>
      </c>
      <c r="CG9" s="5">
        <v>0.5</v>
      </c>
      <c r="CH9" s="5">
        <v>0.75</v>
      </c>
      <c r="CI9" s="5" t="s">
        <v>23</v>
      </c>
      <c r="CJ9" s="5" t="s">
        <v>23</v>
      </c>
      <c r="CK9" s="5" t="s">
        <v>23</v>
      </c>
      <c r="CL9" s="5">
        <v>0.66666666666666663</v>
      </c>
      <c r="CM9" s="5">
        <v>1</v>
      </c>
      <c r="CN9" s="5">
        <v>1.5</v>
      </c>
      <c r="CO9" s="5" t="s">
        <v>23</v>
      </c>
      <c r="CP9" s="5" t="s">
        <v>23</v>
      </c>
      <c r="CQ9" s="5" t="s">
        <v>23</v>
      </c>
      <c r="CR9" s="5">
        <v>0.5</v>
      </c>
      <c r="CS9" s="5">
        <v>1.5</v>
      </c>
      <c r="CT9" s="5">
        <v>3</v>
      </c>
      <c r="CU9" s="5">
        <v>0.33333333333333331</v>
      </c>
      <c r="CV9" s="5">
        <v>1</v>
      </c>
      <c r="CW9" s="5">
        <v>2</v>
      </c>
      <c r="CX9" s="10">
        <v>2</v>
      </c>
      <c r="CY9" s="5">
        <v>3</v>
      </c>
      <c r="CZ9" s="21">
        <v>4</v>
      </c>
      <c r="DA9" s="5">
        <f>+MIN(Global[[#This Row],[Columna2]:[Columna103]])</f>
        <v>0.33333333333333331</v>
      </c>
      <c r="DB9" s="22">
        <f>MAX(Global[[#This Row],[Columna2]:[Columna103]])</f>
        <v>8</v>
      </c>
    </row>
    <row r="10" spans="1:106" x14ac:dyDescent="0.35">
      <c r="A10" s="4">
        <v>8</v>
      </c>
      <c r="B10" s="18" t="s">
        <v>15</v>
      </c>
      <c r="C10" s="5">
        <v>1.5</v>
      </c>
      <c r="D10" s="5">
        <v>2</v>
      </c>
      <c r="E10" s="5">
        <v>2.5</v>
      </c>
      <c r="F10" s="10">
        <v>2</v>
      </c>
      <c r="G10" s="5">
        <v>3</v>
      </c>
      <c r="H10" s="5">
        <v>4</v>
      </c>
      <c r="I10" s="5">
        <v>1</v>
      </c>
      <c r="J10" s="5">
        <v>1.5</v>
      </c>
      <c r="K10" s="5">
        <v>2</v>
      </c>
      <c r="L10" s="10">
        <v>1</v>
      </c>
      <c r="M10" s="5">
        <v>1.5</v>
      </c>
      <c r="N10" s="5">
        <v>2</v>
      </c>
      <c r="O10" s="5">
        <v>1</v>
      </c>
      <c r="P10" s="5">
        <v>1.5</v>
      </c>
      <c r="Q10" s="5">
        <v>2</v>
      </c>
      <c r="R10" s="10">
        <v>0.5</v>
      </c>
      <c r="S10" s="5">
        <v>1</v>
      </c>
      <c r="T10" s="5">
        <v>1.5</v>
      </c>
      <c r="U10" s="5">
        <v>1</v>
      </c>
      <c r="V10" s="5">
        <v>2</v>
      </c>
      <c r="W10" s="5">
        <v>3</v>
      </c>
      <c r="X10" s="5">
        <v>1</v>
      </c>
      <c r="Y10" s="5">
        <v>1.5</v>
      </c>
      <c r="Z10" s="5">
        <v>2</v>
      </c>
      <c r="AA10" s="5">
        <v>1</v>
      </c>
      <c r="AB10" s="5">
        <v>1.5</v>
      </c>
      <c r="AC10" s="5">
        <v>2</v>
      </c>
      <c r="AD10" s="5" t="s">
        <v>23</v>
      </c>
      <c r="AE10" s="5" t="s">
        <v>23</v>
      </c>
      <c r="AF10" s="5" t="s">
        <v>23</v>
      </c>
      <c r="AG10" s="10" t="s">
        <v>23</v>
      </c>
      <c r="AH10" s="5" t="s">
        <v>23</v>
      </c>
      <c r="AI10" s="5" t="s">
        <v>23</v>
      </c>
      <c r="AJ10" s="5" t="s">
        <v>23</v>
      </c>
      <c r="AK10" s="5" t="s">
        <v>23</v>
      </c>
      <c r="AL10" s="5" t="s">
        <v>23</v>
      </c>
      <c r="AM10" s="5">
        <v>2</v>
      </c>
      <c r="AN10" s="5">
        <v>2.5</v>
      </c>
      <c r="AO10" s="5">
        <v>3</v>
      </c>
      <c r="AP10" s="5">
        <v>0.66666666666666663</v>
      </c>
      <c r="AQ10" s="5">
        <v>1</v>
      </c>
      <c r="AR10" s="5">
        <v>2</v>
      </c>
      <c r="AS10" s="5" t="s">
        <v>23</v>
      </c>
      <c r="AT10" s="5" t="s">
        <v>23</v>
      </c>
      <c r="AU10" s="5" t="s">
        <v>23</v>
      </c>
      <c r="AV10" s="5">
        <v>0.5</v>
      </c>
      <c r="AW10" s="5">
        <v>1</v>
      </c>
      <c r="AX10" s="5">
        <v>4</v>
      </c>
      <c r="AY10" s="10" t="s">
        <v>23</v>
      </c>
      <c r="AZ10" s="5" t="s">
        <v>23</v>
      </c>
      <c r="BA10" s="5" t="s">
        <v>23</v>
      </c>
      <c r="BB10" s="5">
        <v>1</v>
      </c>
      <c r="BC10" s="5">
        <v>2</v>
      </c>
      <c r="BD10" s="5">
        <v>2.5</v>
      </c>
      <c r="BE10" s="5" t="s">
        <v>23</v>
      </c>
      <c r="BF10" s="5" t="s">
        <v>23</v>
      </c>
      <c r="BG10" s="5" t="s">
        <v>23</v>
      </c>
      <c r="BH10" s="5" t="s">
        <v>23</v>
      </c>
      <c r="BI10" s="5" t="s">
        <v>23</v>
      </c>
      <c r="BJ10" s="5" t="s">
        <v>23</v>
      </c>
      <c r="BK10" s="5">
        <v>3</v>
      </c>
      <c r="BL10" s="5">
        <v>4</v>
      </c>
      <c r="BM10" s="5">
        <v>6</v>
      </c>
      <c r="BN10" s="5" t="s">
        <v>23</v>
      </c>
      <c r="BO10" s="5" t="s">
        <v>23</v>
      </c>
      <c r="BP10" s="5" t="s">
        <v>23</v>
      </c>
      <c r="BQ10" s="10">
        <v>0.75</v>
      </c>
      <c r="BR10" s="5">
        <v>0.83333333333333337</v>
      </c>
      <c r="BS10" s="5">
        <v>1</v>
      </c>
      <c r="BT10" s="5">
        <v>1</v>
      </c>
      <c r="BU10" s="5">
        <v>2</v>
      </c>
      <c r="BV10" s="5">
        <v>5</v>
      </c>
      <c r="BW10" s="5">
        <v>1.3333333333333333</v>
      </c>
      <c r="BX10" s="5">
        <v>2.5</v>
      </c>
      <c r="BY10" s="5">
        <v>5</v>
      </c>
      <c r="BZ10" s="5">
        <v>1</v>
      </c>
      <c r="CA10" s="5">
        <v>1.5</v>
      </c>
      <c r="CB10" s="5">
        <v>2</v>
      </c>
      <c r="CC10" s="10">
        <v>0.58333333333333337</v>
      </c>
      <c r="CD10" s="5">
        <v>0.66666666666666663</v>
      </c>
      <c r="CE10" s="5">
        <v>0.75</v>
      </c>
      <c r="CF10" s="5">
        <v>0.75</v>
      </c>
      <c r="CG10" s="5">
        <v>1</v>
      </c>
      <c r="CH10" s="5">
        <v>1.5</v>
      </c>
      <c r="CI10" s="5">
        <v>0.75</v>
      </c>
      <c r="CJ10" s="5">
        <v>1</v>
      </c>
      <c r="CK10" s="5">
        <v>1.5</v>
      </c>
      <c r="CL10" s="5">
        <v>1</v>
      </c>
      <c r="CM10" s="5">
        <v>1.5</v>
      </c>
      <c r="CN10" s="5">
        <v>2</v>
      </c>
      <c r="CO10" s="5">
        <v>1</v>
      </c>
      <c r="CP10" s="5">
        <v>2</v>
      </c>
      <c r="CQ10" s="5">
        <v>3</v>
      </c>
      <c r="CR10" s="5">
        <v>0.66666666666666663</v>
      </c>
      <c r="CS10" s="5">
        <v>1.0833333333333333</v>
      </c>
      <c r="CT10" s="5">
        <v>1.5</v>
      </c>
      <c r="CU10" s="5">
        <v>0.33333333333333331</v>
      </c>
      <c r="CV10" s="5">
        <v>1</v>
      </c>
      <c r="CW10" s="5">
        <v>2</v>
      </c>
      <c r="CX10" s="10">
        <v>1</v>
      </c>
      <c r="CY10" s="5">
        <v>2</v>
      </c>
      <c r="CZ10" s="21">
        <v>3</v>
      </c>
      <c r="DA10" s="5">
        <f>+MIN(Global[[#This Row],[Columna2]:[Columna103]])</f>
        <v>0.33333333333333331</v>
      </c>
      <c r="DB10" s="22">
        <f>MAX(Global[[#This Row],[Columna2]:[Columna103]])</f>
        <v>6</v>
      </c>
    </row>
    <row r="11" spans="1:106" x14ac:dyDescent="0.35">
      <c r="A11" s="4">
        <v>9</v>
      </c>
      <c r="B11" s="18" t="s">
        <v>16</v>
      </c>
      <c r="C11" s="5" t="s">
        <v>23</v>
      </c>
      <c r="D11" s="5" t="s">
        <v>23</v>
      </c>
      <c r="E11" s="5" t="s">
        <v>23</v>
      </c>
      <c r="F11" s="10" t="s">
        <v>23</v>
      </c>
      <c r="G11" s="5" t="s">
        <v>23</v>
      </c>
      <c r="H11" s="5" t="s">
        <v>23</v>
      </c>
      <c r="I11" s="5" t="s">
        <v>23</v>
      </c>
      <c r="J11" s="5" t="s">
        <v>23</v>
      </c>
      <c r="K11" s="5" t="s">
        <v>23</v>
      </c>
      <c r="L11" s="10" t="s">
        <v>23</v>
      </c>
      <c r="M11" s="5" t="s">
        <v>23</v>
      </c>
      <c r="N11" s="5" t="s">
        <v>23</v>
      </c>
      <c r="O11" s="5">
        <v>1</v>
      </c>
      <c r="P11" s="5">
        <v>12</v>
      </c>
      <c r="Q11" s="5">
        <v>12</v>
      </c>
      <c r="R11" s="10">
        <v>12</v>
      </c>
      <c r="S11" s="5">
        <v>12</v>
      </c>
      <c r="T11" s="5">
        <v>12</v>
      </c>
      <c r="U11" s="5">
        <v>3</v>
      </c>
      <c r="V11" s="5">
        <v>6</v>
      </c>
      <c r="W11" s="5">
        <v>12</v>
      </c>
      <c r="X11" s="5">
        <v>12</v>
      </c>
      <c r="Y11" s="5">
        <v>12</v>
      </c>
      <c r="Z11" s="5">
        <v>12</v>
      </c>
      <c r="AA11" s="5">
        <v>12</v>
      </c>
      <c r="AB11" s="5">
        <v>12</v>
      </c>
      <c r="AC11" s="5">
        <v>12</v>
      </c>
      <c r="AD11" s="5">
        <v>2</v>
      </c>
      <c r="AE11" s="5">
        <v>2.5</v>
      </c>
      <c r="AF11" s="5">
        <v>3</v>
      </c>
      <c r="AG11" s="10">
        <v>1</v>
      </c>
      <c r="AH11" s="5">
        <v>1.5</v>
      </c>
      <c r="AI11" s="5">
        <v>2</v>
      </c>
      <c r="AJ11" s="5">
        <v>2.5</v>
      </c>
      <c r="AK11" s="5">
        <v>2.5</v>
      </c>
      <c r="AL11" s="5">
        <v>3</v>
      </c>
      <c r="AM11" s="5" t="s">
        <v>23</v>
      </c>
      <c r="AN11" s="5" t="s">
        <v>23</v>
      </c>
      <c r="AO11" s="5" t="s">
        <v>23</v>
      </c>
      <c r="AP11" s="5" t="s">
        <v>23</v>
      </c>
      <c r="AQ11" s="5" t="s">
        <v>23</v>
      </c>
      <c r="AR11" s="5" t="s">
        <v>23</v>
      </c>
      <c r="AS11" s="5" t="s">
        <v>23</v>
      </c>
      <c r="AT11" s="5" t="s">
        <v>23</v>
      </c>
      <c r="AU11" s="5" t="s">
        <v>23</v>
      </c>
      <c r="AV11" s="5" t="s">
        <v>23</v>
      </c>
      <c r="AW11" s="5" t="s">
        <v>23</v>
      </c>
      <c r="AX11" s="5" t="s">
        <v>23</v>
      </c>
      <c r="AY11" s="10">
        <v>1</v>
      </c>
      <c r="AZ11" s="5">
        <v>2</v>
      </c>
      <c r="BA11" s="5">
        <v>2.5</v>
      </c>
      <c r="BB11" s="5">
        <v>1</v>
      </c>
      <c r="BC11" s="5">
        <v>1.5</v>
      </c>
      <c r="BD11" s="5">
        <v>2.5</v>
      </c>
      <c r="BE11" s="5">
        <v>1</v>
      </c>
      <c r="BF11" s="5">
        <v>2</v>
      </c>
      <c r="BG11" s="5">
        <v>2</v>
      </c>
      <c r="BH11" s="5">
        <v>0.83333333333333337</v>
      </c>
      <c r="BI11" s="5">
        <v>1.5</v>
      </c>
      <c r="BJ11" s="5">
        <v>4</v>
      </c>
      <c r="BK11" s="5">
        <v>2</v>
      </c>
      <c r="BL11" s="5">
        <v>5</v>
      </c>
      <c r="BM11" s="5">
        <v>8</v>
      </c>
      <c r="BN11" s="5" t="s">
        <v>23</v>
      </c>
      <c r="BO11" s="5" t="s">
        <v>23</v>
      </c>
      <c r="BP11" s="5" t="s">
        <v>23</v>
      </c>
      <c r="BQ11" s="10" t="s">
        <v>23</v>
      </c>
      <c r="BR11" s="5" t="s">
        <v>23</v>
      </c>
      <c r="BS11" s="5" t="s">
        <v>23</v>
      </c>
      <c r="BT11" s="5">
        <v>0.5</v>
      </c>
      <c r="BU11" s="5">
        <v>2</v>
      </c>
      <c r="BV11" s="5">
        <v>3</v>
      </c>
      <c r="BW11" s="5" t="s">
        <v>23</v>
      </c>
      <c r="BX11" s="5" t="s">
        <v>23</v>
      </c>
      <c r="BY11" s="5" t="s">
        <v>23</v>
      </c>
      <c r="BZ11" s="5">
        <v>1</v>
      </c>
      <c r="CA11" s="5">
        <v>1.5</v>
      </c>
      <c r="CB11" s="5">
        <v>2</v>
      </c>
      <c r="CC11" s="10" t="s">
        <v>23</v>
      </c>
      <c r="CD11" s="5" t="s">
        <v>23</v>
      </c>
      <c r="CE11" s="5" t="s">
        <v>23</v>
      </c>
      <c r="CF11" s="5" t="s">
        <v>23</v>
      </c>
      <c r="CG11" s="5" t="s">
        <v>23</v>
      </c>
      <c r="CH11" s="5" t="s">
        <v>23</v>
      </c>
      <c r="CI11" s="5" t="s">
        <v>23</v>
      </c>
      <c r="CJ11" s="5" t="s">
        <v>23</v>
      </c>
      <c r="CK11" s="5" t="s">
        <v>23</v>
      </c>
      <c r="CL11" s="5" t="s">
        <v>23</v>
      </c>
      <c r="CM11" s="5" t="s">
        <v>23</v>
      </c>
      <c r="CN11" s="5" t="s">
        <v>23</v>
      </c>
      <c r="CO11" s="5" t="s">
        <v>23</v>
      </c>
      <c r="CP11" s="5" t="s">
        <v>23</v>
      </c>
      <c r="CQ11" s="5" t="s">
        <v>23</v>
      </c>
      <c r="CR11" s="5">
        <v>0.66666666666666663</v>
      </c>
      <c r="CS11" s="5">
        <v>1</v>
      </c>
      <c r="CT11" s="5">
        <v>1.5</v>
      </c>
      <c r="CU11" s="5" t="s">
        <v>23</v>
      </c>
      <c r="CV11" s="5" t="s">
        <v>23</v>
      </c>
      <c r="CW11" s="5" t="s">
        <v>23</v>
      </c>
      <c r="CX11" s="10">
        <v>1</v>
      </c>
      <c r="CY11" s="5">
        <v>2</v>
      </c>
      <c r="CZ11" s="21">
        <v>3</v>
      </c>
      <c r="DA11" s="5">
        <f>+MIN(Global[[#This Row],[Columna2]:[Columna103]])</f>
        <v>0.5</v>
      </c>
      <c r="DB11" s="22">
        <f>MAX(Global[[#This Row],[Columna2]:[Columna103]])</f>
        <v>12</v>
      </c>
    </row>
    <row r="12" spans="1:106" x14ac:dyDescent="0.35">
      <c r="A12" s="4">
        <v>10</v>
      </c>
      <c r="B12" s="18" t="s">
        <v>17</v>
      </c>
      <c r="C12" s="5">
        <v>0.5</v>
      </c>
      <c r="D12" s="5">
        <v>0.75</v>
      </c>
      <c r="E12" s="5">
        <v>1</v>
      </c>
      <c r="F12" s="10">
        <v>1</v>
      </c>
      <c r="G12" s="5">
        <v>2</v>
      </c>
      <c r="H12" s="5">
        <v>3</v>
      </c>
      <c r="I12" s="5">
        <v>0.75</v>
      </c>
      <c r="J12" s="5">
        <v>1</v>
      </c>
      <c r="K12" s="5">
        <v>1.4166666666666667</v>
      </c>
      <c r="L12" s="10">
        <v>0.5</v>
      </c>
      <c r="M12" s="5">
        <v>1</v>
      </c>
      <c r="N12" s="5">
        <v>1.5</v>
      </c>
      <c r="O12" s="5">
        <v>1</v>
      </c>
      <c r="P12" s="5">
        <v>1.5</v>
      </c>
      <c r="Q12" s="5">
        <v>2</v>
      </c>
      <c r="R12" s="10">
        <v>0.5</v>
      </c>
      <c r="S12" s="5">
        <v>0.66666666666666663</v>
      </c>
      <c r="T12" s="5">
        <v>1</v>
      </c>
      <c r="U12" s="5">
        <v>1</v>
      </c>
      <c r="V12" s="5">
        <v>2</v>
      </c>
      <c r="W12" s="5">
        <v>3</v>
      </c>
      <c r="X12" s="5">
        <v>0.5</v>
      </c>
      <c r="Y12" s="5">
        <v>0.66666666666666663</v>
      </c>
      <c r="Z12" s="5">
        <v>1</v>
      </c>
      <c r="AA12" s="5">
        <v>1</v>
      </c>
      <c r="AB12" s="5">
        <v>1.5</v>
      </c>
      <c r="AC12" s="5">
        <v>2</v>
      </c>
      <c r="AD12" s="5" t="s">
        <v>23</v>
      </c>
      <c r="AE12" s="5" t="s">
        <v>23</v>
      </c>
      <c r="AF12" s="5" t="s">
        <v>23</v>
      </c>
      <c r="AG12" s="10" t="s">
        <v>23</v>
      </c>
      <c r="AH12" s="5" t="s">
        <v>23</v>
      </c>
      <c r="AI12" s="5" t="s">
        <v>23</v>
      </c>
      <c r="AJ12" s="5" t="s">
        <v>23</v>
      </c>
      <c r="AK12" s="5" t="s">
        <v>23</v>
      </c>
      <c r="AL12" s="5" t="s">
        <v>23</v>
      </c>
      <c r="AM12" s="5">
        <v>1</v>
      </c>
      <c r="AN12" s="5">
        <v>2</v>
      </c>
      <c r="AO12" s="5">
        <v>3</v>
      </c>
      <c r="AP12" s="5">
        <v>0.33333333333333331</v>
      </c>
      <c r="AQ12" s="5">
        <v>0.66666666666666663</v>
      </c>
      <c r="AR12" s="5">
        <v>1</v>
      </c>
      <c r="AS12" s="5" t="s">
        <v>23</v>
      </c>
      <c r="AT12" s="5" t="s">
        <v>23</v>
      </c>
      <c r="AU12" s="5" t="s">
        <v>23</v>
      </c>
      <c r="AV12" s="5">
        <v>0.5</v>
      </c>
      <c r="AW12" s="5">
        <v>1</v>
      </c>
      <c r="AX12" s="5">
        <v>1.4166666666666667</v>
      </c>
      <c r="AY12" s="10" t="s">
        <v>23</v>
      </c>
      <c r="AZ12" s="5" t="s">
        <v>23</v>
      </c>
      <c r="BA12" s="5" t="s">
        <v>23</v>
      </c>
      <c r="BB12" s="5">
        <v>0.66666666666666663</v>
      </c>
      <c r="BC12" s="5">
        <v>1</v>
      </c>
      <c r="BD12" s="5">
        <v>2</v>
      </c>
      <c r="BE12" s="5" t="s">
        <v>23</v>
      </c>
      <c r="BF12" s="5" t="s">
        <v>23</v>
      </c>
      <c r="BG12" s="5" t="s">
        <v>23</v>
      </c>
      <c r="BH12" s="5" t="s">
        <v>23</v>
      </c>
      <c r="BI12" s="5" t="s">
        <v>23</v>
      </c>
      <c r="BJ12" s="5" t="s">
        <v>23</v>
      </c>
      <c r="BK12" s="5">
        <v>2</v>
      </c>
      <c r="BL12" s="5">
        <v>5</v>
      </c>
      <c r="BM12" s="5">
        <v>8</v>
      </c>
      <c r="BN12" s="5">
        <v>1</v>
      </c>
      <c r="BO12" s="5">
        <v>1.5</v>
      </c>
      <c r="BP12" s="5">
        <v>2</v>
      </c>
      <c r="BQ12" s="10">
        <v>1</v>
      </c>
      <c r="BR12" s="5">
        <v>1.25</v>
      </c>
      <c r="BS12" s="5">
        <v>2</v>
      </c>
      <c r="BT12" s="5">
        <v>0.5</v>
      </c>
      <c r="BU12" s="5">
        <v>1</v>
      </c>
      <c r="BV12" s="5">
        <v>3</v>
      </c>
      <c r="BW12" s="5">
        <v>2</v>
      </c>
      <c r="BX12" s="5">
        <v>3.5</v>
      </c>
      <c r="BY12" s="5">
        <v>4</v>
      </c>
      <c r="BZ12" s="5">
        <v>1</v>
      </c>
      <c r="CA12" s="5">
        <v>1.5</v>
      </c>
      <c r="CB12" s="5">
        <v>2</v>
      </c>
      <c r="CC12" s="10">
        <v>0.33333333333333331</v>
      </c>
      <c r="CD12" s="5">
        <v>0.41666666666666669</v>
      </c>
      <c r="CE12" s="5">
        <v>0.5</v>
      </c>
      <c r="CF12" s="5">
        <v>0.25</v>
      </c>
      <c r="CG12" s="5">
        <v>0.5</v>
      </c>
      <c r="CH12" s="5">
        <v>0.66666666666666663</v>
      </c>
      <c r="CI12" s="5">
        <v>0.5</v>
      </c>
      <c r="CJ12" s="5">
        <v>0.75</v>
      </c>
      <c r="CK12" s="5">
        <v>1</v>
      </c>
      <c r="CL12" s="5">
        <v>0.33333333333333331</v>
      </c>
      <c r="CM12" s="5">
        <v>0.5</v>
      </c>
      <c r="CN12" s="5">
        <v>0.75</v>
      </c>
      <c r="CO12" s="5">
        <v>0.75</v>
      </c>
      <c r="CP12" s="5">
        <v>1</v>
      </c>
      <c r="CQ12" s="5">
        <v>1.5</v>
      </c>
      <c r="CR12" s="5">
        <v>0.33333333333333331</v>
      </c>
      <c r="CS12" s="5">
        <v>0.66666666666666663</v>
      </c>
      <c r="CT12" s="5">
        <v>1</v>
      </c>
      <c r="CU12" s="5">
        <v>0.33333333333333331</v>
      </c>
      <c r="CV12" s="5">
        <v>0.66666666666666663</v>
      </c>
      <c r="CW12" s="5">
        <v>1</v>
      </c>
      <c r="CX12" s="10">
        <v>1</v>
      </c>
      <c r="CY12" s="5">
        <v>1.5</v>
      </c>
      <c r="CZ12" s="21">
        <v>2</v>
      </c>
      <c r="DA12" s="5">
        <f>+MIN(Global[[#This Row],[Columna2]:[Columna103]])</f>
        <v>0.25</v>
      </c>
      <c r="DB12" s="22">
        <f>MAX(Global[[#This Row],[Columna2]:[Columna103]])</f>
        <v>8</v>
      </c>
    </row>
    <row r="13" spans="1:106" x14ac:dyDescent="0.35">
      <c r="A13" s="4">
        <v>11</v>
      </c>
      <c r="B13" s="18" t="s">
        <v>18</v>
      </c>
      <c r="C13" s="5">
        <v>1.5</v>
      </c>
      <c r="D13" s="5">
        <v>2</v>
      </c>
      <c r="E13" s="5">
        <v>3</v>
      </c>
      <c r="F13" s="10">
        <v>1</v>
      </c>
      <c r="G13" s="5">
        <v>2</v>
      </c>
      <c r="H13" s="5">
        <v>3</v>
      </c>
      <c r="I13" s="5">
        <v>1</v>
      </c>
      <c r="J13" s="5">
        <v>1.3333333333333333</v>
      </c>
      <c r="K13" s="5">
        <v>1.75</v>
      </c>
      <c r="L13" s="10">
        <v>1</v>
      </c>
      <c r="M13" s="5">
        <v>1.3333333333333333</v>
      </c>
      <c r="N13" s="5">
        <v>2.5</v>
      </c>
      <c r="O13" s="5">
        <v>0.66666666666666663</v>
      </c>
      <c r="P13" s="5">
        <v>1</v>
      </c>
      <c r="Q13" s="5">
        <v>1.5</v>
      </c>
      <c r="R13" s="10">
        <v>0.5</v>
      </c>
      <c r="S13" s="5">
        <v>1.5</v>
      </c>
      <c r="T13" s="5">
        <v>2</v>
      </c>
      <c r="U13" s="5">
        <v>1</v>
      </c>
      <c r="V13" s="5">
        <v>2</v>
      </c>
      <c r="W13" s="5">
        <v>3</v>
      </c>
      <c r="X13" s="5">
        <v>1</v>
      </c>
      <c r="Y13" s="5">
        <v>1.5</v>
      </c>
      <c r="Z13" s="5">
        <v>2</v>
      </c>
      <c r="AA13" s="5">
        <v>1.5</v>
      </c>
      <c r="AB13" s="5">
        <v>2</v>
      </c>
      <c r="AC13" s="5">
        <v>3</v>
      </c>
      <c r="AD13" s="5" t="s">
        <v>23</v>
      </c>
      <c r="AE13" s="5" t="s">
        <v>23</v>
      </c>
      <c r="AF13" s="5" t="s">
        <v>23</v>
      </c>
      <c r="AG13" s="10" t="s">
        <v>23</v>
      </c>
      <c r="AH13" s="5" t="s">
        <v>23</v>
      </c>
      <c r="AI13" s="5" t="s">
        <v>23</v>
      </c>
      <c r="AJ13" s="5" t="s">
        <v>23</v>
      </c>
      <c r="AK13" s="5" t="s">
        <v>23</v>
      </c>
      <c r="AL13" s="5" t="s">
        <v>23</v>
      </c>
      <c r="AM13" s="5">
        <v>2</v>
      </c>
      <c r="AN13" s="5">
        <v>2.5</v>
      </c>
      <c r="AO13" s="5">
        <v>3</v>
      </c>
      <c r="AP13" s="5">
        <v>1</v>
      </c>
      <c r="AQ13" s="5">
        <v>1.5</v>
      </c>
      <c r="AR13" s="5">
        <v>2</v>
      </c>
      <c r="AS13" s="5" t="s">
        <v>23</v>
      </c>
      <c r="AT13" s="5" t="s">
        <v>23</v>
      </c>
      <c r="AU13" s="5" t="s">
        <v>23</v>
      </c>
      <c r="AV13" s="5">
        <v>0.5</v>
      </c>
      <c r="AW13" s="5">
        <v>0.75</v>
      </c>
      <c r="AX13" s="5">
        <v>1</v>
      </c>
      <c r="AY13" s="10" t="s">
        <v>23</v>
      </c>
      <c r="AZ13" s="5" t="s">
        <v>23</v>
      </c>
      <c r="BA13" s="5" t="s">
        <v>23</v>
      </c>
      <c r="BB13" s="5">
        <v>1</v>
      </c>
      <c r="BC13" s="5">
        <v>1.5</v>
      </c>
      <c r="BD13" s="5">
        <v>2</v>
      </c>
      <c r="BE13" s="5" t="s">
        <v>23</v>
      </c>
      <c r="BF13" s="5" t="s">
        <v>23</v>
      </c>
      <c r="BG13" s="5" t="s">
        <v>23</v>
      </c>
      <c r="BH13" s="5" t="s">
        <v>23</v>
      </c>
      <c r="BI13" s="5" t="s">
        <v>23</v>
      </c>
      <c r="BJ13" s="5" t="s">
        <v>23</v>
      </c>
      <c r="BK13" s="5">
        <v>2</v>
      </c>
      <c r="BL13" s="5">
        <v>5</v>
      </c>
      <c r="BM13" s="5">
        <v>8</v>
      </c>
      <c r="BN13" s="5">
        <v>1</v>
      </c>
      <c r="BO13" s="5">
        <v>1.5</v>
      </c>
      <c r="BP13" s="5">
        <v>2</v>
      </c>
      <c r="BQ13" s="10">
        <v>1</v>
      </c>
      <c r="BR13" s="5">
        <v>2</v>
      </c>
      <c r="BS13" s="5">
        <v>3</v>
      </c>
      <c r="BT13" s="5">
        <v>0.33333333333333331</v>
      </c>
      <c r="BU13" s="5">
        <v>2</v>
      </c>
      <c r="BV13" s="5">
        <v>4</v>
      </c>
      <c r="BW13" s="5">
        <v>1</v>
      </c>
      <c r="BX13" s="5">
        <v>1.5</v>
      </c>
      <c r="BY13" s="5">
        <v>2</v>
      </c>
      <c r="BZ13" s="5">
        <v>1</v>
      </c>
      <c r="CA13" s="5">
        <v>1.5</v>
      </c>
      <c r="CB13" s="5">
        <v>2</v>
      </c>
      <c r="CC13" s="10">
        <v>0.33333333333333331</v>
      </c>
      <c r="CD13" s="5">
        <v>0.41666666666666669</v>
      </c>
      <c r="CE13" s="5">
        <v>0.5</v>
      </c>
      <c r="CF13" s="5">
        <v>0.75</v>
      </c>
      <c r="CG13" s="5">
        <v>1</v>
      </c>
      <c r="CH13" s="5">
        <v>1.5</v>
      </c>
      <c r="CI13" s="5">
        <v>0.75</v>
      </c>
      <c r="CJ13" s="5">
        <v>1</v>
      </c>
      <c r="CK13" s="5">
        <v>2</v>
      </c>
      <c r="CL13" s="5">
        <v>1</v>
      </c>
      <c r="CM13" s="5">
        <v>1.5</v>
      </c>
      <c r="CN13" s="5">
        <v>2</v>
      </c>
      <c r="CO13" s="5">
        <v>0.5</v>
      </c>
      <c r="CP13" s="5">
        <v>1</v>
      </c>
      <c r="CQ13" s="5">
        <v>2</v>
      </c>
      <c r="CR13" s="5">
        <v>0.75</v>
      </c>
      <c r="CS13" s="5">
        <v>0.83333333333333337</v>
      </c>
      <c r="CT13" s="5">
        <v>1</v>
      </c>
      <c r="CU13" s="5">
        <v>0.33333333333333331</v>
      </c>
      <c r="CV13" s="5">
        <v>0.66666666666666663</v>
      </c>
      <c r="CW13" s="5">
        <v>1</v>
      </c>
      <c r="CX13" s="10">
        <v>2</v>
      </c>
      <c r="CY13" s="5">
        <v>4</v>
      </c>
      <c r="CZ13" s="21">
        <v>8</v>
      </c>
      <c r="DA13" s="5">
        <f>+MIN(Global[[#This Row],[Columna2]:[Columna103]])</f>
        <v>0.33333333333333331</v>
      </c>
      <c r="DB13" s="22">
        <f>MAX(Global[[#This Row],[Columna2]:[Columna103]])</f>
        <v>8</v>
      </c>
    </row>
    <row r="14" spans="1:106" x14ac:dyDescent="0.35">
      <c r="A14" s="4">
        <v>12</v>
      </c>
      <c r="B14" s="18" t="s">
        <v>19</v>
      </c>
      <c r="C14" s="5">
        <v>1</v>
      </c>
      <c r="D14" s="5">
        <v>2</v>
      </c>
      <c r="E14" s="5">
        <v>4</v>
      </c>
      <c r="F14" s="10">
        <v>1</v>
      </c>
      <c r="G14" s="5">
        <v>2</v>
      </c>
      <c r="H14" s="5">
        <v>4</v>
      </c>
      <c r="I14" s="5" t="s">
        <v>23</v>
      </c>
      <c r="J14" s="5" t="s">
        <v>23</v>
      </c>
      <c r="K14" s="5" t="s">
        <v>23</v>
      </c>
      <c r="L14" s="10" t="s">
        <v>23</v>
      </c>
      <c r="M14" s="5" t="s">
        <v>23</v>
      </c>
      <c r="N14" s="5" t="s">
        <v>23</v>
      </c>
      <c r="O14" s="5">
        <v>1.5</v>
      </c>
      <c r="P14" s="5">
        <v>2</v>
      </c>
      <c r="Q14" s="5">
        <v>5</v>
      </c>
      <c r="R14" s="10">
        <v>1</v>
      </c>
      <c r="S14" s="5">
        <v>1.5</v>
      </c>
      <c r="T14" s="5">
        <v>4</v>
      </c>
      <c r="U14" s="5">
        <v>1.5</v>
      </c>
      <c r="V14" s="5">
        <v>4</v>
      </c>
      <c r="W14" s="5">
        <v>8</v>
      </c>
      <c r="X14" s="5">
        <v>1</v>
      </c>
      <c r="Y14" s="5">
        <v>3</v>
      </c>
      <c r="Z14" s="5">
        <v>6</v>
      </c>
      <c r="AA14" s="5">
        <v>1</v>
      </c>
      <c r="AB14" s="5">
        <v>2</v>
      </c>
      <c r="AC14" s="5">
        <v>5</v>
      </c>
      <c r="AD14" s="5" t="s">
        <v>23</v>
      </c>
      <c r="AE14" s="5" t="s">
        <v>23</v>
      </c>
      <c r="AF14" s="5" t="s">
        <v>23</v>
      </c>
      <c r="AG14" s="10">
        <v>3</v>
      </c>
      <c r="AH14" s="5">
        <v>3</v>
      </c>
      <c r="AI14" s="5">
        <v>3</v>
      </c>
      <c r="AJ14" s="5">
        <v>3</v>
      </c>
      <c r="AK14" s="5">
        <v>3</v>
      </c>
      <c r="AL14" s="5">
        <v>3</v>
      </c>
      <c r="AM14" s="5" t="s">
        <v>23</v>
      </c>
      <c r="AN14" s="5" t="s">
        <v>23</v>
      </c>
      <c r="AO14" s="5" t="s">
        <v>23</v>
      </c>
      <c r="AP14" s="5" t="s">
        <v>23</v>
      </c>
      <c r="AQ14" s="5" t="s">
        <v>23</v>
      </c>
      <c r="AR14" s="5" t="s">
        <v>23</v>
      </c>
      <c r="AS14" s="5">
        <v>3.5</v>
      </c>
      <c r="AT14" s="5">
        <v>3.5</v>
      </c>
      <c r="AU14" s="5">
        <v>3.5</v>
      </c>
      <c r="AV14" s="5" t="s">
        <v>23</v>
      </c>
      <c r="AW14" s="5" t="s">
        <v>23</v>
      </c>
      <c r="AX14" s="5" t="s">
        <v>23</v>
      </c>
      <c r="AY14" s="10" t="s">
        <v>23</v>
      </c>
      <c r="AZ14" s="5" t="s">
        <v>23</v>
      </c>
      <c r="BA14" s="5" t="s">
        <v>23</v>
      </c>
      <c r="BB14" s="5">
        <v>1</v>
      </c>
      <c r="BC14" s="5">
        <v>1</v>
      </c>
      <c r="BD14" s="5">
        <v>1.5</v>
      </c>
      <c r="BE14" s="5">
        <v>1</v>
      </c>
      <c r="BF14" s="5">
        <v>2</v>
      </c>
      <c r="BG14" s="5">
        <v>2</v>
      </c>
      <c r="BH14" s="5">
        <v>1.5</v>
      </c>
      <c r="BI14" s="5">
        <v>2.5</v>
      </c>
      <c r="BJ14" s="5">
        <v>8</v>
      </c>
      <c r="BK14" s="5">
        <v>3</v>
      </c>
      <c r="BL14" s="5">
        <v>5</v>
      </c>
      <c r="BM14" s="5">
        <v>7</v>
      </c>
      <c r="BN14" s="5">
        <v>1</v>
      </c>
      <c r="BO14" s="5">
        <v>1</v>
      </c>
      <c r="BP14" s="5">
        <v>1</v>
      </c>
      <c r="BQ14" s="10">
        <v>2</v>
      </c>
      <c r="BR14" s="5">
        <v>3</v>
      </c>
      <c r="BS14" s="5">
        <v>4</v>
      </c>
      <c r="BT14" s="5">
        <v>1</v>
      </c>
      <c r="BU14" s="5">
        <v>2</v>
      </c>
      <c r="BV14" s="5">
        <v>8</v>
      </c>
      <c r="BW14" s="5">
        <v>3</v>
      </c>
      <c r="BX14" s="5">
        <v>4</v>
      </c>
      <c r="BY14" s="5">
        <v>4.5</v>
      </c>
      <c r="BZ14" s="5">
        <v>1</v>
      </c>
      <c r="CA14" s="5">
        <v>1</v>
      </c>
      <c r="CB14" s="5">
        <v>1</v>
      </c>
      <c r="CC14" s="10" t="s">
        <v>23</v>
      </c>
      <c r="CD14" s="5" t="s">
        <v>23</v>
      </c>
      <c r="CE14" s="5" t="s">
        <v>23</v>
      </c>
      <c r="CF14" s="5">
        <v>1</v>
      </c>
      <c r="CG14" s="5">
        <v>1.5</v>
      </c>
      <c r="CH14" s="5">
        <v>2</v>
      </c>
      <c r="CI14" s="5" t="s">
        <v>23</v>
      </c>
      <c r="CJ14" s="5" t="s">
        <v>23</v>
      </c>
      <c r="CK14" s="5" t="s">
        <v>23</v>
      </c>
      <c r="CL14" s="5" t="s">
        <v>23</v>
      </c>
      <c r="CM14" s="5" t="s">
        <v>23</v>
      </c>
      <c r="CN14" s="5" t="s">
        <v>23</v>
      </c>
      <c r="CO14" s="5">
        <v>3</v>
      </c>
      <c r="CP14" s="5">
        <v>4</v>
      </c>
      <c r="CQ14" s="5">
        <v>5</v>
      </c>
      <c r="CR14" s="5" t="s">
        <v>23</v>
      </c>
      <c r="CS14" s="5" t="s">
        <v>23</v>
      </c>
      <c r="CT14" s="5" t="s">
        <v>23</v>
      </c>
      <c r="CU14" s="5">
        <v>2</v>
      </c>
      <c r="CV14" s="5">
        <v>3</v>
      </c>
      <c r="CW14" s="5">
        <v>4</v>
      </c>
      <c r="CX14" s="10">
        <v>2</v>
      </c>
      <c r="CY14" s="5">
        <v>3</v>
      </c>
      <c r="CZ14" s="21">
        <v>4</v>
      </c>
      <c r="DA14" s="5">
        <f>+MIN(Global[[#This Row],[Columna2]:[Columna103]])</f>
        <v>1</v>
      </c>
      <c r="DB14" s="22">
        <f>MAX(Global[[#This Row],[Columna2]:[Columna103]])</f>
        <v>8</v>
      </c>
    </row>
    <row r="15" spans="1:106" x14ac:dyDescent="0.35">
      <c r="A15" s="4">
        <v>13</v>
      </c>
      <c r="B15" s="18" t="s">
        <v>20</v>
      </c>
      <c r="C15" s="5">
        <v>2</v>
      </c>
      <c r="D15" s="5">
        <v>2.5</v>
      </c>
      <c r="E15" s="5">
        <v>4</v>
      </c>
      <c r="F15" s="10">
        <v>2</v>
      </c>
      <c r="G15" s="5">
        <v>3</v>
      </c>
      <c r="H15" s="5">
        <v>4</v>
      </c>
      <c r="I15" s="5">
        <v>1</v>
      </c>
      <c r="J15" s="5">
        <v>1.5</v>
      </c>
      <c r="K15" s="5">
        <v>2</v>
      </c>
      <c r="L15" s="10">
        <v>2</v>
      </c>
      <c r="M15" s="5">
        <v>2</v>
      </c>
      <c r="N15" s="5">
        <v>2</v>
      </c>
      <c r="O15" s="5">
        <v>4</v>
      </c>
      <c r="P15" s="5">
        <v>4</v>
      </c>
      <c r="Q15" s="5">
        <v>5</v>
      </c>
      <c r="R15" s="10">
        <v>3</v>
      </c>
      <c r="S15" s="5">
        <v>3</v>
      </c>
      <c r="T15" s="5">
        <v>3</v>
      </c>
      <c r="U15" s="5">
        <v>2</v>
      </c>
      <c r="V15" s="5">
        <v>4</v>
      </c>
      <c r="W15" s="5">
        <v>8</v>
      </c>
      <c r="X15" s="5">
        <v>3</v>
      </c>
      <c r="Y15" s="5">
        <v>3</v>
      </c>
      <c r="Z15" s="5">
        <v>4</v>
      </c>
      <c r="AA15" s="5">
        <v>3</v>
      </c>
      <c r="AB15" s="5">
        <v>3</v>
      </c>
      <c r="AC15" s="5">
        <v>3</v>
      </c>
      <c r="AD15" s="5" t="s">
        <v>23</v>
      </c>
      <c r="AE15" s="5" t="s">
        <v>23</v>
      </c>
      <c r="AF15" s="5" t="s">
        <v>23</v>
      </c>
      <c r="AG15" s="10" t="s">
        <v>23</v>
      </c>
      <c r="AH15" s="5" t="s">
        <v>23</v>
      </c>
      <c r="AI15" s="5" t="s">
        <v>23</v>
      </c>
      <c r="AJ15" s="5" t="s">
        <v>23</v>
      </c>
      <c r="AK15" s="5" t="s">
        <v>23</v>
      </c>
      <c r="AL15" s="5" t="s">
        <v>23</v>
      </c>
      <c r="AM15" s="5">
        <v>4</v>
      </c>
      <c r="AN15" s="5">
        <v>4</v>
      </c>
      <c r="AO15" s="5">
        <v>6</v>
      </c>
      <c r="AP15" s="5" t="s">
        <v>23</v>
      </c>
      <c r="AQ15" s="5" t="s">
        <v>23</v>
      </c>
      <c r="AR15" s="5" t="s">
        <v>23</v>
      </c>
      <c r="AS15" s="5" t="s">
        <v>23</v>
      </c>
      <c r="AT15" s="5" t="s">
        <v>23</v>
      </c>
      <c r="AU15" s="5" t="s">
        <v>23</v>
      </c>
      <c r="AV15" s="5" t="s">
        <v>23</v>
      </c>
      <c r="AW15" s="5" t="s">
        <v>23</v>
      </c>
      <c r="AX15" s="5" t="s">
        <v>23</v>
      </c>
      <c r="AY15" s="10" t="s">
        <v>23</v>
      </c>
      <c r="AZ15" s="5" t="s">
        <v>23</v>
      </c>
      <c r="BA15" s="5" t="s">
        <v>23</v>
      </c>
      <c r="BB15" s="5" t="s">
        <v>23</v>
      </c>
      <c r="BC15" s="5" t="s">
        <v>23</v>
      </c>
      <c r="BD15" s="5" t="s">
        <v>23</v>
      </c>
      <c r="BE15" s="5" t="s">
        <v>23</v>
      </c>
      <c r="BF15" s="5" t="s">
        <v>23</v>
      </c>
      <c r="BG15" s="5" t="s">
        <v>23</v>
      </c>
      <c r="BH15" s="5" t="s">
        <v>23</v>
      </c>
      <c r="BI15" s="5" t="s">
        <v>23</v>
      </c>
      <c r="BJ15" s="5" t="s">
        <v>23</v>
      </c>
      <c r="BK15" s="5">
        <v>2</v>
      </c>
      <c r="BL15" s="5">
        <v>3</v>
      </c>
      <c r="BM15" s="5">
        <v>4</v>
      </c>
      <c r="BN15" s="5">
        <v>4</v>
      </c>
      <c r="BO15" s="5">
        <v>6</v>
      </c>
      <c r="BP15" s="5">
        <v>8</v>
      </c>
      <c r="BQ15" s="10">
        <v>0.5</v>
      </c>
      <c r="BR15" s="5">
        <v>1</v>
      </c>
      <c r="BS15" s="5">
        <v>1.25</v>
      </c>
      <c r="BT15" s="5">
        <v>2</v>
      </c>
      <c r="BU15" s="5">
        <v>3</v>
      </c>
      <c r="BV15" s="5">
        <v>5</v>
      </c>
      <c r="BW15" s="5">
        <v>2</v>
      </c>
      <c r="BX15" s="5">
        <v>3</v>
      </c>
      <c r="BY15" s="5">
        <v>4</v>
      </c>
      <c r="BZ15" s="5">
        <v>4</v>
      </c>
      <c r="CA15" s="5">
        <v>6</v>
      </c>
      <c r="CB15" s="5">
        <v>8</v>
      </c>
      <c r="CC15" s="10">
        <v>2.5</v>
      </c>
      <c r="CD15" s="5">
        <v>3</v>
      </c>
      <c r="CE15" s="5">
        <v>3.5</v>
      </c>
      <c r="CF15" s="5">
        <v>3</v>
      </c>
      <c r="CG15" s="5">
        <v>4</v>
      </c>
      <c r="CH15" s="5">
        <v>6</v>
      </c>
      <c r="CI15" s="5">
        <v>2</v>
      </c>
      <c r="CJ15" s="5">
        <v>2.5</v>
      </c>
      <c r="CK15" s="5">
        <v>3</v>
      </c>
      <c r="CL15" s="5" t="s">
        <v>23</v>
      </c>
      <c r="CM15" s="5" t="s">
        <v>23</v>
      </c>
      <c r="CN15" s="5" t="s">
        <v>23</v>
      </c>
      <c r="CO15" s="5">
        <v>2</v>
      </c>
      <c r="CP15" s="5">
        <v>3</v>
      </c>
      <c r="CQ15" s="5">
        <v>4</v>
      </c>
      <c r="CR15" s="5" t="s">
        <v>23</v>
      </c>
      <c r="CS15" s="5" t="s">
        <v>23</v>
      </c>
      <c r="CT15" s="5" t="s">
        <v>23</v>
      </c>
      <c r="CU15" s="5">
        <v>2</v>
      </c>
      <c r="CV15" s="5">
        <v>3</v>
      </c>
      <c r="CW15" s="5">
        <v>4</v>
      </c>
      <c r="CX15" s="10">
        <v>2</v>
      </c>
      <c r="CY15" s="5">
        <v>3</v>
      </c>
      <c r="CZ15" s="21">
        <v>4</v>
      </c>
      <c r="DA15" s="5">
        <f>+MIN(Global[[#This Row],[Columna2]:[Columna103]])</f>
        <v>0.5</v>
      </c>
      <c r="DB15" s="22">
        <f>MAX(Global[[#This Row],[Columna2]:[Columna103]])</f>
        <v>8</v>
      </c>
    </row>
    <row r="16" spans="1:106" x14ac:dyDescent="0.35">
      <c r="A16" s="4">
        <v>14</v>
      </c>
      <c r="B16" s="18" t="s">
        <v>21</v>
      </c>
      <c r="C16" s="5">
        <v>0.5</v>
      </c>
      <c r="D16" s="5">
        <v>1</v>
      </c>
      <c r="E16" s="5">
        <v>2.5</v>
      </c>
      <c r="F16" s="10">
        <v>0.25</v>
      </c>
      <c r="G16" s="5">
        <v>1</v>
      </c>
      <c r="H16" s="5">
        <v>2</v>
      </c>
      <c r="I16" s="5">
        <v>0.41666666666666669</v>
      </c>
      <c r="J16" s="5">
        <v>1</v>
      </c>
      <c r="K16" s="5">
        <v>1.5</v>
      </c>
      <c r="L16" s="10">
        <v>0.16666666666666666</v>
      </c>
      <c r="M16" s="5">
        <v>1</v>
      </c>
      <c r="N16" s="5">
        <v>1.5</v>
      </c>
      <c r="O16" s="5">
        <v>0.33333333333333331</v>
      </c>
      <c r="P16" s="5">
        <v>0.5</v>
      </c>
      <c r="Q16" s="5">
        <v>3</v>
      </c>
      <c r="R16" s="10">
        <v>0.5</v>
      </c>
      <c r="S16" s="5">
        <v>2</v>
      </c>
      <c r="T16" s="5">
        <v>3</v>
      </c>
      <c r="U16" s="5">
        <v>0.25</v>
      </c>
      <c r="V16" s="5">
        <v>1</v>
      </c>
      <c r="W16" s="5">
        <v>3</v>
      </c>
      <c r="X16" s="5">
        <v>0.33333333333333331</v>
      </c>
      <c r="Y16" s="5">
        <v>1</v>
      </c>
      <c r="Z16" s="5">
        <v>1.5</v>
      </c>
      <c r="AA16" s="5">
        <v>0.25</v>
      </c>
      <c r="AB16" s="5">
        <v>1</v>
      </c>
      <c r="AC16" s="5">
        <v>3</v>
      </c>
      <c r="AD16" s="5">
        <v>0.25</v>
      </c>
      <c r="AE16" s="5">
        <v>2.5</v>
      </c>
      <c r="AF16" s="5">
        <v>3</v>
      </c>
      <c r="AG16" s="10">
        <v>0.33333333333333331</v>
      </c>
      <c r="AH16" s="5">
        <v>1</v>
      </c>
      <c r="AI16" s="5">
        <v>1.5</v>
      </c>
      <c r="AJ16" s="5">
        <v>0.33333333333333331</v>
      </c>
      <c r="AK16" s="5">
        <v>0.41666666666666669</v>
      </c>
      <c r="AL16" s="5">
        <v>0.5</v>
      </c>
      <c r="AM16" s="5">
        <v>0.5</v>
      </c>
      <c r="AN16" s="5">
        <v>0.75</v>
      </c>
      <c r="AO16" s="5">
        <v>1</v>
      </c>
      <c r="AP16" s="5">
        <v>0.5</v>
      </c>
      <c r="AQ16" s="11">
        <v>0.66666666666666663</v>
      </c>
      <c r="AR16" s="5">
        <v>1</v>
      </c>
      <c r="AS16" s="5" t="s">
        <v>23</v>
      </c>
      <c r="AT16" s="5" t="s">
        <v>23</v>
      </c>
      <c r="AU16" s="5" t="s">
        <v>23</v>
      </c>
      <c r="AV16" s="5">
        <v>0.33333333333333331</v>
      </c>
      <c r="AW16" s="5">
        <v>0.5</v>
      </c>
      <c r="AX16" s="5">
        <v>1</v>
      </c>
      <c r="AY16" s="10" t="s">
        <v>23</v>
      </c>
      <c r="AZ16" s="5" t="s">
        <v>23</v>
      </c>
      <c r="BA16" s="5" t="s">
        <v>23</v>
      </c>
      <c r="BB16" s="5">
        <v>0.66666666666666663</v>
      </c>
      <c r="BC16" s="5">
        <v>1.5</v>
      </c>
      <c r="BD16" s="5">
        <v>2</v>
      </c>
      <c r="BE16" s="5">
        <v>0.5</v>
      </c>
      <c r="BF16" s="5">
        <v>1</v>
      </c>
      <c r="BG16" s="5">
        <v>2</v>
      </c>
      <c r="BH16" s="5">
        <v>0.25</v>
      </c>
      <c r="BI16" s="11">
        <v>0.5</v>
      </c>
      <c r="BJ16" s="5">
        <v>1</v>
      </c>
      <c r="BK16" s="5">
        <v>1</v>
      </c>
      <c r="BL16" s="5">
        <v>2</v>
      </c>
      <c r="BM16" s="5">
        <v>3</v>
      </c>
      <c r="BN16" s="5">
        <v>2</v>
      </c>
      <c r="BO16" s="5">
        <v>3</v>
      </c>
      <c r="BP16" s="5">
        <v>4</v>
      </c>
      <c r="BQ16" s="10">
        <v>0.33333333333333331</v>
      </c>
      <c r="BR16" s="5">
        <v>0.5</v>
      </c>
      <c r="BS16" s="5">
        <v>2</v>
      </c>
      <c r="BT16" s="5">
        <v>0.33333333333333331</v>
      </c>
      <c r="BU16" s="5">
        <v>1</v>
      </c>
      <c r="BV16" s="5">
        <v>2</v>
      </c>
      <c r="BW16" s="5">
        <v>0.5</v>
      </c>
      <c r="BX16" s="5">
        <v>1</v>
      </c>
      <c r="BY16" s="5">
        <v>1.5</v>
      </c>
      <c r="BZ16" s="5">
        <v>2</v>
      </c>
      <c r="CA16" s="5">
        <v>3</v>
      </c>
      <c r="CB16" s="5">
        <v>4</v>
      </c>
      <c r="CC16" s="10">
        <v>0.33333333333333331</v>
      </c>
      <c r="CD16" s="5">
        <v>0.41666666666666669</v>
      </c>
      <c r="CE16" s="5">
        <v>0.5</v>
      </c>
      <c r="CF16" s="5">
        <v>0.16666666666666666</v>
      </c>
      <c r="CG16" s="5">
        <v>0.33333333333333331</v>
      </c>
      <c r="CH16" s="5">
        <v>1</v>
      </c>
      <c r="CI16" s="5">
        <v>0.33333333333333331</v>
      </c>
      <c r="CJ16" s="5">
        <v>0.5</v>
      </c>
      <c r="CK16" s="5">
        <v>1</v>
      </c>
      <c r="CL16" s="5">
        <v>0.25</v>
      </c>
      <c r="CM16" s="5">
        <v>0.75</v>
      </c>
      <c r="CN16" s="5">
        <v>1</v>
      </c>
      <c r="CO16" s="5">
        <v>1</v>
      </c>
      <c r="CP16" s="5">
        <v>2</v>
      </c>
      <c r="CQ16" s="5">
        <v>3</v>
      </c>
      <c r="CR16" s="5">
        <v>0.41666666666666669</v>
      </c>
      <c r="CS16" s="5">
        <v>1</v>
      </c>
      <c r="CT16" s="5">
        <v>1.5</v>
      </c>
      <c r="CU16" s="5">
        <v>0.16666666666666666</v>
      </c>
      <c r="CV16" s="5">
        <v>1</v>
      </c>
      <c r="CW16" s="5">
        <v>2</v>
      </c>
      <c r="CX16" s="10">
        <v>1</v>
      </c>
      <c r="CY16" s="5">
        <v>2</v>
      </c>
      <c r="CZ16" s="21">
        <v>4</v>
      </c>
      <c r="DA16" s="5">
        <f>+MIN(Global[[#This Row],[Columna2]:[Columna103]])</f>
        <v>0.16666666666666666</v>
      </c>
      <c r="DB16" s="22">
        <f>MAX(Global[[#This Row],[Columna2]:[Columna103]])</f>
        <v>4</v>
      </c>
    </row>
    <row r="17" spans="1:106" x14ac:dyDescent="0.35">
      <c r="A17" s="4">
        <v>15</v>
      </c>
      <c r="B17" s="19" t="s">
        <v>22</v>
      </c>
      <c r="C17" s="15">
        <v>2</v>
      </c>
      <c r="D17" s="15">
        <v>4</v>
      </c>
      <c r="E17" s="15">
        <v>8</v>
      </c>
      <c r="F17" s="20">
        <v>1</v>
      </c>
      <c r="G17" s="15">
        <v>3</v>
      </c>
      <c r="H17" s="15">
        <v>4</v>
      </c>
      <c r="I17" s="15" t="s">
        <v>23</v>
      </c>
      <c r="J17" s="15" t="s">
        <v>23</v>
      </c>
      <c r="K17" s="15" t="s">
        <v>23</v>
      </c>
      <c r="L17" s="20" t="s">
        <v>23</v>
      </c>
      <c r="M17" s="15" t="s">
        <v>23</v>
      </c>
      <c r="N17" s="15" t="s">
        <v>23</v>
      </c>
      <c r="O17" s="15">
        <v>1</v>
      </c>
      <c r="P17" s="15">
        <v>1.5</v>
      </c>
      <c r="Q17" s="15">
        <v>2</v>
      </c>
      <c r="R17" s="20">
        <v>1</v>
      </c>
      <c r="S17" s="15">
        <v>1.5</v>
      </c>
      <c r="T17" s="15">
        <v>2</v>
      </c>
      <c r="U17" s="15">
        <v>3</v>
      </c>
      <c r="V17" s="15">
        <v>6</v>
      </c>
      <c r="W17" s="15">
        <v>12</v>
      </c>
      <c r="X17" s="15">
        <v>1.5</v>
      </c>
      <c r="Y17" s="15">
        <v>2</v>
      </c>
      <c r="Z17" s="15">
        <v>5</v>
      </c>
      <c r="AA17" s="15" t="s">
        <v>23</v>
      </c>
      <c r="AB17" s="15" t="s">
        <v>23</v>
      </c>
      <c r="AC17" s="15" t="s">
        <v>23</v>
      </c>
      <c r="AD17" s="15" t="s">
        <v>23</v>
      </c>
      <c r="AE17" s="15" t="s">
        <v>23</v>
      </c>
      <c r="AF17" s="15" t="s">
        <v>23</v>
      </c>
      <c r="AG17" s="20" t="s">
        <v>23</v>
      </c>
      <c r="AH17" s="15" t="s">
        <v>23</v>
      </c>
      <c r="AI17" s="15" t="s">
        <v>23</v>
      </c>
      <c r="AJ17" s="15" t="s">
        <v>23</v>
      </c>
      <c r="AK17" s="15" t="s">
        <v>23</v>
      </c>
      <c r="AL17" s="15" t="s">
        <v>23</v>
      </c>
      <c r="AM17" s="15" t="s">
        <v>23</v>
      </c>
      <c r="AN17" s="15" t="s">
        <v>23</v>
      </c>
      <c r="AO17" s="15" t="s">
        <v>23</v>
      </c>
      <c r="AP17" s="15" t="s">
        <v>23</v>
      </c>
      <c r="AQ17" s="15" t="s">
        <v>23</v>
      </c>
      <c r="AR17" s="15" t="s">
        <v>23</v>
      </c>
      <c r="AS17" s="15" t="s">
        <v>23</v>
      </c>
      <c r="AT17" s="15" t="s">
        <v>23</v>
      </c>
      <c r="AU17" s="15" t="s">
        <v>23</v>
      </c>
      <c r="AV17" s="15" t="s">
        <v>23</v>
      </c>
      <c r="AW17" s="15" t="s">
        <v>23</v>
      </c>
      <c r="AX17" s="15" t="s">
        <v>23</v>
      </c>
      <c r="AY17" s="20" t="s">
        <v>23</v>
      </c>
      <c r="AZ17" s="15" t="s">
        <v>23</v>
      </c>
      <c r="BA17" s="15" t="s">
        <v>23</v>
      </c>
      <c r="BB17" s="15">
        <v>1</v>
      </c>
      <c r="BC17" s="15">
        <v>1.5</v>
      </c>
      <c r="BD17" s="15">
        <v>2.5</v>
      </c>
      <c r="BE17" s="15">
        <v>4</v>
      </c>
      <c r="BF17" s="15">
        <v>5</v>
      </c>
      <c r="BG17" s="15">
        <v>10</v>
      </c>
      <c r="BH17" s="15">
        <v>2.5</v>
      </c>
      <c r="BI17" s="15">
        <v>4</v>
      </c>
      <c r="BJ17" s="15">
        <v>8</v>
      </c>
      <c r="BK17" s="15">
        <v>3</v>
      </c>
      <c r="BL17" s="15">
        <v>6</v>
      </c>
      <c r="BM17" s="15">
        <v>8</v>
      </c>
      <c r="BN17" s="15">
        <v>1</v>
      </c>
      <c r="BO17" s="15">
        <v>1.5</v>
      </c>
      <c r="BP17" s="15">
        <v>2</v>
      </c>
      <c r="BQ17" s="20" t="s">
        <v>23</v>
      </c>
      <c r="BR17" s="15" t="s">
        <v>23</v>
      </c>
      <c r="BS17" s="15" t="s">
        <v>23</v>
      </c>
      <c r="BT17" s="15">
        <v>2</v>
      </c>
      <c r="BU17" s="15">
        <v>4</v>
      </c>
      <c r="BV17" s="15">
        <v>6</v>
      </c>
      <c r="BW17" s="15" t="s">
        <v>23</v>
      </c>
      <c r="BX17" s="15" t="s">
        <v>23</v>
      </c>
      <c r="BY17" s="15" t="s">
        <v>23</v>
      </c>
      <c r="BZ17" s="15">
        <v>1</v>
      </c>
      <c r="CA17" s="15">
        <v>1.5</v>
      </c>
      <c r="CB17" s="15">
        <v>2</v>
      </c>
      <c r="CC17" s="20" t="s">
        <v>23</v>
      </c>
      <c r="CD17" s="15" t="s">
        <v>23</v>
      </c>
      <c r="CE17" s="15" t="s">
        <v>23</v>
      </c>
      <c r="CF17" s="15">
        <v>0.75</v>
      </c>
      <c r="CG17" s="15">
        <v>1.5</v>
      </c>
      <c r="CH17" s="15">
        <v>2</v>
      </c>
      <c r="CI17" s="15" t="s">
        <v>23</v>
      </c>
      <c r="CJ17" s="15" t="s">
        <v>23</v>
      </c>
      <c r="CK17" s="15" t="s">
        <v>23</v>
      </c>
      <c r="CL17" s="15" t="s">
        <v>23</v>
      </c>
      <c r="CM17" s="15" t="s">
        <v>23</v>
      </c>
      <c r="CN17" s="15" t="s">
        <v>23</v>
      </c>
      <c r="CO17" s="15" t="s">
        <v>23</v>
      </c>
      <c r="CP17" s="15" t="s">
        <v>23</v>
      </c>
      <c r="CQ17" s="15" t="s">
        <v>23</v>
      </c>
      <c r="CR17" s="15" t="s">
        <v>23</v>
      </c>
      <c r="CS17" s="15" t="s">
        <v>23</v>
      </c>
      <c r="CT17" s="15" t="s">
        <v>23</v>
      </c>
      <c r="CU17" s="15" t="s">
        <v>23</v>
      </c>
      <c r="CV17" s="15" t="s">
        <v>23</v>
      </c>
      <c r="CW17" s="15" t="s">
        <v>23</v>
      </c>
      <c r="CX17" s="20" t="s">
        <v>23</v>
      </c>
      <c r="CY17" s="15" t="s">
        <v>23</v>
      </c>
      <c r="CZ17" s="25" t="s">
        <v>23</v>
      </c>
      <c r="DA17" s="15">
        <f>+MIN(Global[[#This Row],[Columna2]:[Columna103]])</f>
        <v>0.75</v>
      </c>
      <c r="DB17" s="22">
        <f>MAX(Global[[#This Row],[Columna2]:[Columna103]])</f>
        <v>12</v>
      </c>
    </row>
    <row r="23" spans="1:106" x14ac:dyDescent="0.35">
      <c r="B23" s="26" t="s">
        <v>134</v>
      </c>
    </row>
    <row r="24" spans="1:106" x14ac:dyDescent="0.35">
      <c r="B24" s="27" t="s">
        <v>13</v>
      </c>
    </row>
    <row r="25" spans="1:106" x14ac:dyDescent="0.35">
      <c r="B25" s="27" t="s">
        <v>21</v>
      </c>
    </row>
    <row r="26" spans="1:106" x14ac:dyDescent="0.35">
      <c r="B26" s="27" t="s">
        <v>10</v>
      </c>
    </row>
    <row r="27" spans="1:106" x14ac:dyDescent="0.35">
      <c r="B27" s="27" t="s">
        <v>22</v>
      </c>
    </row>
    <row r="28" spans="1:106" x14ac:dyDescent="0.35">
      <c r="B28" s="27" t="s">
        <v>19</v>
      </c>
    </row>
    <row r="29" spans="1:106" x14ac:dyDescent="0.35">
      <c r="B29" s="27" t="s">
        <v>16</v>
      </c>
    </row>
    <row r="30" spans="1:106" x14ac:dyDescent="0.35">
      <c r="B30" s="27" t="s">
        <v>8</v>
      </c>
    </row>
    <row r="31" spans="1:106" x14ac:dyDescent="0.35">
      <c r="B31" s="27" t="s">
        <v>9</v>
      </c>
    </row>
    <row r="32" spans="1:106" x14ac:dyDescent="0.35">
      <c r="B32" s="27" t="s">
        <v>15</v>
      </c>
    </row>
    <row r="33" spans="2:2" x14ac:dyDescent="0.35">
      <c r="B33" s="27" t="s">
        <v>17</v>
      </c>
    </row>
    <row r="34" spans="2:2" x14ac:dyDescent="0.35">
      <c r="B34" s="27" t="s">
        <v>11</v>
      </c>
    </row>
    <row r="35" spans="2:2" x14ac:dyDescent="0.35">
      <c r="B35" s="27" t="s">
        <v>20</v>
      </c>
    </row>
    <row r="36" spans="2:2" x14ac:dyDescent="0.35">
      <c r="B36" s="27" t="s">
        <v>14</v>
      </c>
    </row>
    <row r="37" spans="2:2" x14ac:dyDescent="0.35">
      <c r="B37" s="27" t="s">
        <v>18</v>
      </c>
    </row>
    <row r="38" spans="2:2" x14ac:dyDescent="0.35">
      <c r="B38" s="27" t="s">
        <v>12</v>
      </c>
    </row>
    <row r="39" spans="2:2" x14ac:dyDescent="0.35">
      <c r="B39" s="27" t="s">
        <v>135</v>
      </c>
    </row>
  </sheetData>
  <mergeCells count="1">
    <mergeCell ref="C1:AU1"/>
  </mergeCells>
  <pageMargins left="0.7" right="0.7" top="0.75" bottom="0.75" header="0.3" footer="0.3"/>
  <pageSetup orientation="portrait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1314-112C-425F-B9D1-BEDA0072029E}">
  <dimension ref="A1:K35"/>
  <sheetViews>
    <sheetView topLeftCell="C19" workbookViewId="0">
      <selection activeCell="L39" sqref="L39"/>
    </sheetView>
  </sheetViews>
  <sheetFormatPr baseColWidth="10" defaultRowHeight="14.5" x14ac:dyDescent="0.35"/>
  <cols>
    <col min="1" max="1" width="64.08984375" bestFit="1" customWidth="1"/>
    <col min="2" max="2" width="10.90625" style="6"/>
    <col min="3" max="3" width="14.54296875" style="6" bestFit="1" customWidth="1"/>
    <col min="8" max="8" width="62.7265625" bestFit="1" customWidth="1"/>
    <col min="9" max="9" width="21.26953125" bestFit="1" customWidth="1"/>
    <col min="10" max="10" width="11.90625" bestFit="1" customWidth="1"/>
    <col min="11" max="11" width="11.81640625" bestFit="1" customWidth="1"/>
    <col min="12" max="12" width="12" bestFit="1" customWidth="1"/>
    <col min="13" max="13" width="11.81640625" bestFit="1" customWidth="1"/>
    <col min="14" max="14" width="12.26953125" bestFit="1" customWidth="1"/>
    <col min="15" max="15" width="12" bestFit="1" customWidth="1"/>
    <col min="16" max="16" width="14" bestFit="1" customWidth="1"/>
    <col min="17" max="17" width="12" bestFit="1" customWidth="1"/>
  </cols>
  <sheetData>
    <row r="1" spans="1:3" x14ac:dyDescent="0.35">
      <c r="B1" s="6" t="s">
        <v>147</v>
      </c>
      <c r="C1" s="6" t="s">
        <v>148</v>
      </c>
    </row>
    <row r="2" spans="1:3" x14ac:dyDescent="0.35">
      <c r="A2" t="s">
        <v>13</v>
      </c>
      <c r="B2" s="8">
        <f>+'Resumen Ejecutivo'!C15</f>
        <v>2.0954166666666669</v>
      </c>
      <c r="C2" s="8">
        <f>+'Resumen Ejecutivo'!E15</f>
        <v>2.1439474826388887</v>
      </c>
    </row>
    <row r="3" spans="1:3" x14ac:dyDescent="0.35">
      <c r="A3" t="s">
        <v>21</v>
      </c>
      <c r="B3" s="8">
        <f>+'Resumen Ejecutivo'!C16</f>
        <v>1.1814583333333335</v>
      </c>
      <c r="C3" s="8">
        <f>+'Resumen Ejecutivo'!E16</f>
        <v>1.2873835565476193</v>
      </c>
    </row>
    <row r="4" spans="1:3" x14ac:dyDescent="0.35">
      <c r="A4" t="s">
        <v>10</v>
      </c>
      <c r="B4" s="8">
        <f>+'Resumen Ejecutivo'!C17</f>
        <v>3.0316666666666667</v>
      </c>
      <c r="C4" s="8">
        <f>+'Resumen Ejecutivo'!E17</f>
        <v>2.4873784722222223</v>
      </c>
    </row>
    <row r="5" spans="1:3" x14ac:dyDescent="0.35">
      <c r="A5" t="s">
        <v>22</v>
      </c>
      <c r="B5" s="8">
        <f>+'Resumen Ejecutivo'!C18</f>
        <v>3.8341666666666665</v>
      </c>
      <c r="C5" s="8">
        <f>+'Resumen Ejecutivo'!E18</f>
        <v>3.0829375000000003</v>
      </c>
    </row>
    <row r="6" spans="1:3" x14ac:dyDescent="0.35">
      <c r="A6" t="s">
        <v>19</v>
      </c>
      <c r="B6" s="8">
        <f>+'Resumen Ejecutivo'!C19</f>
        <v>2.3183333333333334</v>
      </c>
      <c r="C6" s="8">
        <f>+'Resumen Ejecutivo'!E19</f>
        <v>2.6412440476190477</v>
      </c>
    </row>
    <row r="7" spans="1:3" x14ac:dyDescent="0.35">
      <c r="A7" t="s">
        <v>16</v>
      </c>
      <c r="B7" s="8" t="str">
        <f>+'Resumen Ejecutivo'!C20</f>
        <v>NA</v>
      </c>
      <c r="C7" s="8">
        <f>+'Resumen Ejecutivo'!E20</f>
        <v>3.5119282407407408</v>
      </c>
    </row>
    <row r="8" spans="1:3" x14ac:dyDescent="0.35">
      <c r="A8" t="s">
        <v>8</v>
      </c>
      <c r="B8" s="8">
        <f>+'Resumen Ejecutivo'!C21</f>
        <v>2.9425000000000003</v>
      </c>
      <c r="C8" s="8">
        <f>+'Resumen Ejecutivo'!E21</f>
        <v>1.8171821676587303</v>
      </c>
    </row>
    <row r="9" spans="1:3" x14ac:dyDescent="0.35">
      <c r="A9" t="s">
        <v>9</v>
      </c>
      <c r="B9" s="8">
        <f>+'Resumen Ejecutivo'!C22</f>
        <v>2.4966666666666666</v>
      </c>
      <c r="C9" s="8">
        <f>+'Resumen Ejecutivo'!E22</f>
        <v>2.3560168650793654</v>
      </c>
    </row>
    <row r="10" spans="1:3" x14ac:dyDescent="0.35">
      <c r="A10" t="s">
        <v>15</v>
      </c>
      <c r="B10" s="8">
        <f>+'Resumen Ejecutivo'!C23</f>
        <v>2.6750000000000003</v>
      </c>
      <c r="C10" s="8">
        <f>+'Resumen Ejecutivo'!E23</f>
        <v>1.9299983465608468</v>
      </c>
    </row>
    <row r="11" spans="1:3" x14ac:dyDescent="0.35">
      <c r="A11" t="s">
        <v>17</v>
      </c>
      <c r="B11" s="8">
        <f>+'Resumen Ejecutivo'!C24</f>
        <v>1.4712500000000002</v>
      </c>
      <c r="C11" s="8">
        <f>+'Resumen Ejecutivo'!E24</f>
        <v>1.3941579861111113</v>
      </c>
    </row>
    <row r="12" spans="1:3" x14ac:dyDescent="0.35">
      <c r="A12" t="s">
        <v>11</v>
      </c>
      <c r="B12" s="8">
        <f>+'Resumen Ejecutivo'!C25</f>
        <v>2.4075000000000002</v>
      </c>
      <c r="C12" s="8">
        <f>+'Resumen Ejecutivo'!E25</f>
        <v>2.0080333333333336</v>
      </c>
    </row>
    <row r="13" spans="1:3" x14ac:dyDescent="0.35">
      <c r="A13" t="s">
        <v>20</v>
      </c>
      <c r="B13" s="8">
        <f>+'Resumen Ejecutivo'!C26</f>
        <v>3.0316666666666667</v>
      </c>
      <c r="C13" s="8">
        <f>+'Resumen Ejecutivo'!E26</f>
        <v>3.2363784722222224</v>
      </c>
    </row>
    <row r="14" spans="1:3" x14ac:dyDescent="0.35">
      <c r="A14" t="s">
        <v>14</v>
      </c>
      <c r="B14" s="8">
        <f>+'Resumen Ejecutivo'!C27</f>
        <v>0.80249999999999999</v>
      </c>
      <c r="C14" s="8">
        <f>+'Resumen Ejecutivo'!E27</f>
        <v>1.9021231481481482</v>
      </c>
    </row>
    <row r="15" spans="1:3" x14ac:dyDescent="0.35">
      <c r="A15" t="s">
        <v>18</v>
      </c>
      <c r="B15" s="8">
        <f>+'Resumen Ejecutivo'!C28</f>
        <v>2.1845833333333338</v>
      </c>
      <c r="C15" s="8">
        <f>+'Resumen Ejecutivo'!E28</f>
        <v>1.8775952380952385</v>
      </c>
    </row>
    <row r="16" spans="1:3" x14ac:dyDescent="0.35">
      <c r="A16" t="s">
        <v>12</v>
      </c>
      <c r="B16" s="8">
        <f>+'Resumen Ejecutivo'!C29</f>
        <v>1.3152083333333335</v>
      </c>
      <c r="C16" s="8">
        <f>+'Resumen Ejecutivo'!E29</f>
        <v>1.2012421875000001</v>
      </c>
    </row>
    <row r="18" spans="8:11" x14ac:dyDescent="0.35">
      <c r="H18" s="26" t="s">
        <v>138</v>
      </c>
      <c r="I18" s="26" t="s">
        <v>149</v>
      </c>
    </row>
    <row r="19" spans="8:11" x14ac:dyDescent="0.35">
      <c r="H19" s="26" t="s">
        <v>134</v>
      </c>
      <c r="I19" t="s">
        <v>1</v>
      </c>
      <c r="J19" t="s">
        <v>3</v>
      </c>
      <c r="K19" t="s">
        <v>135</v>
      </c>
    </row>
    <row r="20" spans="8:11" x14ac:dyDescent="0.35">
      <c r="H20" s="27" t="s">
        <v>13</v>
      </c>
      <c r="I20" s="28">
        <v>1.6885937500000001</v>
      </c>
      <c r="J20" s="28">
        <v>2.3183333333333334</v>
      </c>
      <c r="K20" s="28">
        <v>2.0034635416666666</v>
      </c>
    </row>
    <row r="21" spans="8:11" x14ac:dyDescent="0.35">
      <c r="H21" s="27" t="s">
        <v>21</v>
      </c>
      <c r="I21" s="28">
        <v>1.2419642857142859</v>
      </c>
      <c r="J21" s="28">
        <v>1.0997222222222223</v>
      </c>
      <c r="K21" s="28">
        <v>1.1708432539682541</v>
      </c>
    </row>
    <row r="22" spans="8:11" x14ac:dyDescent="0.35">
      <c r="H22" s="27" t="s">
        <v>10</v>
      </c>
      <c r="I22" s="28">
        <v>2.5040972222222222</v>
      </c>
      <c r="J22" s="28">
        <v>1.9913888888888893</v>
      </c>
      <c r="K22" s="28">
        <v>2.2477430555555555</v>
      </c>
    </row>
    <row r="23" spans="8:11" x14ac:dyDescent="0.35">
      <c r="H23" s="27" t="s">
        <v>22</v>
      </c>
      <c r="I23" s="28">
        <v>1.5715625000000002</v>
      </c>
      <c r="J23" s="28">
        <v>3.8787500000000001</v>
      </c>
      <c r="K23" s="28">
        <v>2.7251562500000004</v>
      </c>
    </row>
    <row r="24" spans="8:11" x14ac:dyDescent="0.35">
      <c r="H24" s="27" t="s">
        <v>19</v>
      </c>
      <c r="I24" s="28">
        <v>2.3183333333333334</v>
      </c>
      <c r="J24" s="28">
        <v>1.5604166666666668</v>
      </c>
      <c r="K24" s="28">
        <v>1.9393750000000001</v>
      </c>
    </row>
    <row r="25" spans="8:11" x14ac:dyDescent="0.35">
      <c r="H25" s="27" t="s">
        <v>16</v>
      </c>
      <c r="I25" s="28">
        <v>1.3597916666666667</v>
      </c>
      <c r="J25" s="28">
        <v>1.9022222222222223</v>
      </c>
      <c r="K25" s="28">
        <v>1.6310069444444446</v>
      </c>
    </row>
    <row r="26" spans="8:11" x14ac:dyDescent="0.35">
      <c r="H26" s="27" t="s">
        <v>8</v>
      </c>
      <c r="I26" s="28">
        <v>1.152797619047619</v>
      </c>
      <c r="J26" s="28">
        <v>2.2180208333333331</v>
      </c>
      <c r="K26" s="28">
        <v>1.6854092261904761</v>
      </c>
    </row>
    <row r="27" spans="8:11" x14ac:dyDescent="0.35">
      <c r="H27" s="27" t="s">
        <v>9</v>
      </c>
      <c r="I27" s="28">
        <v>1.5046875000000002</v>
      </c>
      <c r="J27" s="28">
        <v>3.5443750000000001</v>
      </c>
      <c r="K27" s="28">
        <v>2.5245312499999999</v>
      </c>
    </row>
    <row r="28" spans="8:11" x14ac:dyDescent="0.35">
      <c r="H28" s="27" t="s">
        <v>15</v>
      </c>
      <c r="I28" s="28">
        <v>1.3566071428571429</v>
      </c>
      <c r="J28" s="28">
        <v>1.7833333333333334</v>
      </c>
      <c r="K28" s="28">
        <v>1.5699702380952383</v>
      </c>
    </row>
    <row r="29" spans="8:11" x14ac:dyDescent="0.35">
      <c r="H29" s="27" t="s">
        <v>17</v>
      </c>
      <c r="I29" s="28">
        <v>0.8247916666666667</v>
      </c>
      <c r="J29" s="28">
        <v>1.1220138888888891</v>
      </c>
      <c r="K29" s="28">
        <v>0.97340277777777784</v>
      </c>
    </row>
    <row r="30" spans="8:11" x14ac:dyDescent="0.35">
      <c r="H30" s="27" t="s">
        <v>11</v>
      </c>
      <c r="I30" s="28">
        <v>1.1957249999999999</v>
      </c>
      <c r="J30" s="28">
        <v>3.21</v>
      </c>
      <c r="K30" s="28">
        <v>2.2028625000000002</v>
      </c>
    </row>
    <row r="31" spans="8:11" x14ac:dyDescent="0.35">
      <c r="H31" s="27" t="s">
        <v>20</v>
      </c>
      <c r="I31" s="28">
        <v>4.0125000000000002</v>
      </c>
      <c r="J31" s="28" t="e">
        <v>#DIV/0!</v>
      </c>
      <c r="K31" s="28">
        <v>4.0125000000000002</v>
      </c>
    </row>
    <row r="32" spans="8:11" x14ac:dyDescent="0.35">
      <c r="H32" s="27" t="s">
        <v>14</v>
      </c>
      <c r="I32" s="28">
        <v>1.6540416666666666</v>
      </c>
      <c r="J32" s="28" t="e">
        <v>#DIV/0!</v>
      </c>
      <c r="K32" s="28">
        <v>1.6540416666666666</v>
      </c>
    </row>
    <row r="33" spans="8:11" x14ac:dyDescent="0.35">
      <c r="H33" s="27" t="s">
        <v>18</v>
      </c>
      <c r="I33" s="28">
        <v>1.1687202380952384</v>
      </c>
      <c r="J33" s="28">
        <v>1.2037500000000001</v>
      </c>
      <c r="K33" s="28">
        <v>1.1862351190476192</v>
      </c>
    </row>
    <row r="34" spans="8:11" x14ac:dyDescent="0.35">
      <c r="H34" s="27" t="s">
        <v>12</v>
      </c>
      <c r="I34" s="28">
        <v>0.92881944444444442</v>
      </c>
      <c r="J34" s="28">
        <v>0.44583333333333336</v>
      </c>
      <c r="K34" s="28">
        <v>0.68732638888888886</v>
      </c>
    </row>
    <row r="35" spans="8:11" x14ac:dyDescent="0.35">
      <c r="H35" s="27" t="s">
        <v>135</v>
      </c>
      <c r="I35" s="28">
        <v>1.6322022023809524</v>
      </c>
      <c r="J35" s="28">
        <v>2.021396901709402</v>
      </c>
      <c r="K35" s="28">
        <v>1.8128997413548753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F37F-0B5D-4F8E-BFC7-515552E518E7}">
  <dimension ref="A2:T101"/>
  <sheetViews>
    <sheetView tabSelected="1" zoomScale="70" zoomScaleNormal="70" workbookViewId="0">
      <selection activeCell="C3" sqref="C3:J4"/>
    </sheetView>
  </sheetViews>
  <sheetFormatPr baseColWidth="10" defaultRowHeight="14.5" x14ac:dyDescent="0.35"/>
  <cols>
    <col min="1" max="1" width="68.7265625" style="29" bestFit="1" customWidth="1"/>
    <col min="2" max="2" width="31.453125" style="29" hidden="1" customWidth="1"/>
    <col min="3" max="3" width="19.36328125" style="29" bestFit="1" customWidth="1"/>
    <col min="4" max="4" width="1.6328125" style="29" customWidth="1"/>
    <col min="5" max="5" width="26.1796875" style="30" bestFit="1" customWidth="1"/>
    <col min="6" max="7" width="11.81640625" style="29" bestFit="1" customWidth="1"/>
    <col min="8" max="8" width="6.81640625" style="29" bestFit="1" customWidth="1"/>
    <col min="9" max="9" width="11.81640625" style="29" customWidth="1"/>
    <col min="10" max="10" width="65.26953125" style="29" bestFit="1" customWidth="1"/>
    <col min="11" max="13" width="14.6328125" style="29" customWidth="1"/>
    <col min="14" max="20" width="11.81640625" style="29" bestFit="1" customWidth="1"/>
    <col min="21" max="21" width="11.81640625" bestFit="1" customWidth="1"/>
    <col min="22" max="22" width="8.81640625" bestFit="1" customWidth="1"/>
    <col min="23" max="23" width="7.81640625" bestFit="1" customWidth="1"/>
    <col min="24" max="33" width="11.81640625" bestFit="1" customWidth="1"/>
    <col min="34" max="34" width="7.81640625" bestFit="1" customWidth="1"/>
    <col min="35" max="35" width="9.81640625" bestFit="1" customWidth="1"/>
    <col min="36" max="38" width="11.81640625" bestFit="1" customWidth="1"/>
    <col min="39" max="39" width="9.81640625" bestFit="1" customWidth="1"/>
    <col min="40" max="40" width="5.81640625" bestFit="1" customWidth="1"/>
    <col min="41" max="42" width="11.81640625" bestFit="1" customWidth="1"/>
    <col min="43" max="43" width="10.81640625" bestFit="1" customWidth="1"/>
    <col min="44" max="45" width="11.81640625" bestFit="1" customWidth="1"/>
    <col min="46" max="46" width="7.81640625" bestFit="1" customWidth="1"/>
    <col min="47" max="47" width="11.81640625" bestFit="1" customWidth="1"/>
    <col min="48" max="48" width="8.81640625" bestFit="1" customWidth="1"/>
    <col min="49" max="49" width="6.81640625" bestFit="1" customWidth="1"/>
    <col min="50" max="51" width="11.81640625" bestFit="1" customWidth="1"/>
    <col min="52" max="52" width="8.81640625" bestFit="1" customWidth="1"/>
    <col min="53" max="60" width="11.81640625" bestFit="1" customWidth="1"/>
    <col min="61" max="61" width="4.81640625" bestFit="1" customWidth="1"/>
    <col min="62" max="67" width="11.81640625" bestFit="1" customWidth="1"/>
    <col min="68" max="68" width="6.81640625" bestFit="1" customWidth="1"/>
    <col min="69" max="73" width="11.81640625" bestFit="1" customWidth="1"/>
    <col min="74" max="74" width="5.81640625" bestFit="1" customWidth="1"/>
    <col min="75" max="76" width="11.81640625" bestFit="1" customWidth="1"/>
    <col min="77" max="77" width="8.81640625" bestFit="1" customWidth="1"/>
    <col min="78" max="78" width="11.81640625" bestFit="1" customWidth="1"/>
    <col min="79" max="79" width="6.81640625" bestFit="1" customWidth="1"/>
    <col min="80" max="80" width="5.81640625" bestFit="1" customWidth="1"/>
    <col min="81" max="83" width="11.81640625" bestFit="1" customWidth="1"/>
    <col min="84" max="84" width="4.81640625" bestFit="1" customWidth="1"/>
    <col min="85" max="86" width="11.81640625" bestFit="1" customWidth="1"/>
    <col min="87" max="87" width="9.81640625" bestFit="1" customWidth="1"/>
    <col min="88" max="88" width="8.81640625" bestFit="1" customWidth="1"/>
    <col min="89" max="90" width="11.81640625" bestFit="1" customWidth="1"/>
    <col min="91" max="92" width="7.81640625" bestFit="1" customWidth="1"/>
    <col min="93" max="93" width="6.81640625" bestFit="1" customWidth="1"/>
    <col min="94" max="94" width="11.81640625" bestFit="1" customWidth="1"/>
    <col min="95" max="95" width="8" bestFit="1" customWidth="1"/>
    <col min="96" max="96" width="12" bestFit="1" customWidth="1"/>
  </cols>
  <sheetData>
    <row r="2" spans="1:15" x14ac:dyDescent="0.35">
      <c r="C2" s="43" t="s">
        <v>157</v>
      </c>
      <c r="D2" s="43"/>
      <c r="E2" s="44"/>
      <c r="F2" s="43"/>
      <c r="G2" s="43"/>
      <c r="H2" s="43"/>
      <c r="I2" s="43"/>
      <c r="J2" s="43"/>
      <c r="K2" s="50" t="s">
        <v>155</v>
      </c>
      <c r="L2" s="50"/>
      <c r="M2" s="50"/>
      <c r="N2" s="50"/>
    </row>
    <row r="3" spans="1:15" x14ac:dyDescent="0.35">
      <c r="C3" s="51" t="s">
        <v>156</v>
      </c>
      <c r="D3" s="51"/>
      <c r="E3" s="51"/>
      <c r="F3" s="51"/>
      <c r="G3" s="51"/>
      <c r="H3" s="51"/>
      <c r="I3" s="51"/>
      <c r="J3" s="51"/>
      <c r="K3" s="50"/>
      <c r="L3" s="50"/>
      <c r="M3" s="50"/>
      <c r="N3" s="50"/>
    </row>
    <row r="4" spans="1:15" x14ac:dyDescent="0.35">
      <c r="C4" s="51"/>
      <c r="D4" s="51"/>
      <c r="E4" s="51"/>
      <c r="F4" s="51"/>
      <c r="G4" s="51"/>
      <c r="H4" s="51"/>
      <c r="I4" s="51"/>
      <c r="J4" s="51"/>
      <c r="K4" s="50"/>
      <c r="L4" s="50"/>
      <c r="M4" s="50"/>
      <c r="N4" s="50"/>
    </row>
    <row r="6" spans="1:15" x14ac:dyDescent="0.35">
      <c r="A6" s="41"/>
      <c r="B6" s="41"/>
      <c r="C6" s="41"/>
      <c r="D6" s="41"/>
      <c r="E6" s="42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x14ac:dyDescent="0.35">
      <c r="A7" s="34"/>
      <c r="B7" s="34"/>
      <c r="C7" s="34"/>
      <c r="D7" s="34"/>
      <c r="E7" s="35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x14ac:dyDescent="0.35">
      <c r="A8" s="34"/>
      <c r="B8" s="34"/>
      <c r="C8" s="34"/>
      <c r="D8" s="34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x14ac:dyDescent="0.35">
      <c r="A9" s="34"/>
      <c r="B9" s="34"/>
      <c r="C9" s="34"/>
      <c r="D9" s="34"/>
      <c r="E9" s="35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x14ac:dyDescent="0.35">
      <c r="A10" s="34"/>
      <c r="B10" s="34"/>
      <c r="C10" s="34"/>
      <c r="D10" s="34"/>
      <c r="E10" s="35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x14ac:dyDescent="0.35">
      <c r="A11" s="31" t="s">
        <v>0</v>
      </c>
      <c r="B11" s="31" t="s">
        <v>25</v>
      </c>
      <c r="C11" s="31" t="s">
        <v>25</v>
      </c>
      <c r="D11" s="31"/>
      <c r="E11" s="31" t="s">
        <v>139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1:15" hidden="1" x14ac:dyDescent="0.35">
      <c r="A12" s="34"/>
      <c r="B12" s="34"/>
      <c r="C12" s="34"/>
      <c r="D12" s="34"/>
      <c r="E12" s="35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idden="1" x14ac:dyDescent="0.35">
      <c r="A13" s="34"/>
      <c r="B13" s="34"/>
      <c r="C13" s="34"/>
      <c r="D13" s="34"/>
      <c r="E13" s="35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hidden="1" x14ac:dyDescent="0.35">
      <c r="A14" s="34" t="s">
        <v>134</v>
      </c>
      <c r="B14" s="34" t="s">
        <v>138</v>
      </c>
      <c r="C14" s="34"/>
      <c r="D14" s="34"/>
      <c r="E14" s="35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35">
      <c r="A15" s="32" t="s">
        <v>13</v>
      </c>
      <c r="B15" s="33">
        <v>2.0954166666666669</v>
      </c>
      <c r="C15" s="33">
        <f>+IFERROR(GETPIVOTDATA("Tiempo medio (horas)",$A$14,"Actividad",A15),"NA")</f>
        <v>2.0954166666666669</v>
      </c>
      <c r="D15" s="36"/>
      <c r="E15" s="45">
        <f>+VLOOKUP(A15,PromediosV[[Actividad]:[General (horas)]],10,FALSE)</f>
        <v>2.1439474826388887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x14ac:dyDescent="0.35">
      <c r="A16" s="32" t="s">
        <v>21</v>
      </c>
      <c r="B16" s="33">
        <v>1.1814583333333335</v>
      </c>
      <c r="C16" s="33">
        <f t="shared" ref="C16:C29" si="0">+IFERROR(GETPIVOTDATA("Tiempo medio (horas)",$A$14,"Actividad",A16),"NA")</f>
        <v>1.1814583333333335</v>
      </c>
      <c r="D16" s="36"/>
      <c r="E16" s="45">
        <f>+VLOOKUP(A16,PromediosV[[Actividad]:[General (horas)]],10,FALSE)</f>
        <v>1.2873835565476193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x14ac:dyDescent="0.35">
      <c r="A17" s="32" t="s">
        <v>10</v>
      </c>
      <c r="B17" s="33">
        <v>3.0316666666666667</v>
      </c>
      <c r="C17" s="33">
        <f t="shared" si="0"/>
        <v>3.0316666666666667</v>
      </c>
      <c r="D17" s="36"/>
      <c r="E17" s="45">
        <f>+VLOOKUP(A17,PromediosV[[Actividad]:[General (horas)]],10,FALSE)</f>
        <v>2.4873784722222223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x14ac:dyDescent="0.35">
      <c r="A18" s="32" t="s">
        <v>22</v>
      </c>
      <c r="B18" s="33">
        <v>3.8341666666666665</v>
      </c>
      <c r="C18" s="33">
        <f t="shared" si="0"/>
        <v>3.8341666666666665</v>
      </c>
      <c r="D18" s="36"/>
      <c r="E18" s="45">
        <f>+VLOOKUP(A18,PromediosV[[Actividad]:[General (horas)]],10,FALSE)</f>
        <v>3.0829375000000003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x14ac:dyDescent="0.35">
      <c r="A19" s="32" t="s">
        <v>19</v>
      </c>
      <c r="B19" s="33">
        <v>2.3183333333333334</v>
      </c>
      <c r="C19" s="33">
        <f t="shared" si="0"/>
        <v>2.3183333333333334</v>
      </c>
      <c r="D19" s="36"/>
      <c r="E19" s="45">
        <f>+VLOOKUP(A19,PromediosV[[Actividad]:[General (horas)]],10,FALSE)</f>
        <v>2.6412440476190477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x14ac:dyDescent="0.35">
      <c r="A20" s="32" t="s">
        <v>16</v>
      </c>
      <c r="B20" s="33" t="e">
        <v>#DIV/0!</v>
      </c>
      <c r="C20" s="33" t="str">
        <f t="shared" si="0"/>
        <v>NA</v>
      </c>
      <c r="D20" s="36"/>
      <c r="E20" s="45">
        <f>+VLOOKUP(A20,PromediosV[[Actividad]:[General (horas)]],10,FALSE)</f>
        <v>3.5119282407407408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x14ac:dyDescent="0.35">
      <c r="A21" s="32" t="s">
        <v>8</v>
      </c>
      <c r="B21" s="33">
        <v>2.9425000000000003</v>
      </c>
      <c r="C21" s="33">
        <f t="shared" si="0"/>
        <v>2.9425000000000003</v>
      </c>
      <c r="D21" s="36"/>
      <c r="E21" s="45">
        <f>+VLOOKUP(A21,PromediosV[[Actividad]:[General (horas)]],10,FALSE)</f>
        <v>1.8171821676587303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x14ac:dyDescent="0.35">
      <c r="A22" s="32" t="s">
        <v>9</v>
      </c>
      <c r="B22" s="33">
        <v>2.4966666666666666</v>
      </c>
      <c r="C22" s="33">
        <f t="shared" si="0"/>
        <v>2.4966666666666666</v>
      </c>
      <c r="D22" s="36"/>
      <c r="E22" s="45">
        <f>+VLOOKUP(A22,PromediosV[[Actividad]:[General (horas)]],10,FALSE)</f>
        <v>2.3560168650793654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x14ac:dyDescent="0.35">
      <c r="A23" s="32" t="s">
        <v>15</v>
      </c>
      <c r="B23" s="33">
        <v>2.6750000000000003</v>
      </c>
      <c r="C23" s="33">
        <f t="shared" si="0"/>
        <v>2.6750000000000003</v>
      </c>
      <c r="D23" s="36"/>
      <c r="E23" s="45">
        <f>+VLOOKUP(A23,PromediosV[[Actividad]:[General (horas)]],10,FALSE)</f>
        <v>1.9299983465608468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1:15" x14ac:dyDescent="0.35">
      <c r="A24" s="32" t="s">
        <v>17</v>
      </c>
      <c r="B24" s="33">
        <v>1.4712500000000002</v>
      </c>
      <c r="C24" s="33">
        <f t="shared" si="0"/>
        <v>1.4712500000000002</v>
      </c>
      <c r="D24" s="36"/>
      <c r="E24" s="45">
        <f>+VLOOKUP(A24,PromediosV[[Actividad]:[General (horas)]],10,FALSE)</f>
        <v>1.3941579861111113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5" x14ac:dyDescent="0.35">
      <c r="A25" s="32" t="s">
        <v>11</v>
      </c>
      <c r="B25" s="33">
        <v>2.4075000000000002</v>
      </c>
      <c r="C25" s="33">
        <f t="shared" si="0"/>
        <v>2.4075000000000002</v>
      </c>
      <c r="D25" s="36"/>
      <c r="E25" s="45">
        <f>+VLOOKUP(A25,PromediosV[[Actividad]:[General (horas)]],10,FALSE)</f>
        <v>2.0080333333333336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5" x14ac:dyDescent="0.35">
      <c r="A26" s="32" t="s">
        <v>20</v>
      </c>
      <c r="B26" s="33">
        <v>3.0316666666666667</v>
      </c>
      <c r="C26" s="33">
        <f t="shared" si="0"/>
        <v>3.0316666666666667</v>
      </c>
      <c r="D26" s="36"/>
      <c r="E26" s="45">
        <f>+VLOOKUP(A26,PromediosV[[Actividad]:[General (horas)]],10,FALSE)</f>
        <v>3.2363784722222224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x14ac:dyDescent="0.35">
      <c r="A27" s="32" t="s">
        <v>14</v>
      </c>
      <c r="B27" s="33">
        <v>0.80249999999999999</v>
      </c>
      <c r="C27" s="33">
        <f t="shared" si="0"/>
        <v>0.80249999999999999</v>
      </c>
      <c r="D27" s="36"/>
      <c r="E27" s="45">
        <f>+VLOOKUP(A27,PromediosV[[Actividad]:[General (horas)]],10,FALSE)</f>
        <v>1.9021231481481482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x14ac:dyDescent="0.35">
      <c r="A28" s="32" t="s">
        <v>18</v>
      </c>
      <c r="B28" s="33">
        <v>2.1845833333333338</v>
      </c>
      <c r="C28" s="33">
        <f t="shared" si="0"/>
        <v>2.1845833333333338</v>
      </c>
      <c r="D28" s="36"/>
      <c r="E28" s="45">
        <f>+VLOOKUP(A28,PromediosV[[Actividad]:[General (horas)]],10,FALSE)</f>
        <v>1.8775952380952385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5" x14ac:dyDescent="0.35">
      <c r="A29" s="32" t="s">
        <v>12</v>
      </c>
      <c r="B29" s="33">
        <v>1.3152083333333335</v>
      </c>
      <c r="C29" s="33">
        <f t="shared" si="0"/>
        <v>1.3152083333333335</v>
      </c>
      <c r="D29" s="36"/>
      <c r="E29" s="45">
        <f>+VLOOKUP(A29,PromediosV[[Actividad]:[General (horas)]],10,FALSE)</f>
        <v>1.2012421875000001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idden="1" x14ac:dyDescent="0.35">
      <c r="A30" s="37" t="s">
        <v>135</v>
      </c>
      <c r="B30" s="38">
        <v>2.2705654761904763</v>
      </c>
      <c r="C30" s="38"/>
      <c r="D30" s="38"/>
      <c r="E30" s="36" t="e">
        <f>+VLOOKUP(A30,PromediosV[[Actividad]:[General (horas)]],10,FALSE)</f>
        <v>#N/A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15" x14ac:dyDescent="0.35">
      <c r="A31" s="34"/>
      <c r="B31" s="34"/>
      <c r="C31" s="34"/>
      <c r="D31" s="34"/>
      <c r="E31" s="36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x14ac:dyDescent="0.35">
      <c r="A32" s="34"/>
      <c r="B32" s="34"/>
      <c r="C32" s="34"/>
      <c r="D32" s="34"/>
      <c r="E32" s="35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5" x14ac:dyDescent="0.35">
      <c r="A33" s="34"/>
      <c r="B33" s="34"/>
      <c r="C33" s="34"/>
      <c r="D33" s="34"/>
      <c r="E33" s="35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x14ac:dyDescent="0.35">
      <c r="A34" s="34"/>
      <c r="B34" s="34"/>
      <c r="C34" s="34"/>
      <c r="D34" s="34"/>
      <c r="E34" s="35"/>
      <c r="F34" s="34"/>
      <c r="G34" s="39"/>
      <c r="H34" s="34"/>
      <c r="I34" s="34"/>
      <c r="J34" s="34"/>
      <c r="K34" s="34"/>
      <c r="L34" s="34"/>
      <c r="M34" s="34"/>
      <c r="N34" s="34"/>
      <c r="O34" s="34"/>
    </row>
    <row r="35" spans="1:15" x14ac:dyDescent="0.35">
      <c r="A35" s="34"/>
      <c r="B35" s="34"/>
      <c r="C35" s="34"/>
      <c r="D35" s="34"/>
      <c r="E35" s="35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x14ac:dyDescent="0.35">
      <c r="A36" s="34"/>
      <c r="B36" s="34"/>
      <c r="C36" s="34"/>
      <c r="D36" s="34"/>
      <c r="E36" s="35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x14ac:dyDescent="0.35">
      <c r="A37" s="34"/>
      <c r="B37" s="34"/>
      <c r="C37" s="34"/>
      <c r="D37" s="34"/>
      <c r="E37" s="35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x14ac:dyDescent="0.35">
      <c r="A38" s="34"/>
      <c r="B38" s="34"/>
      <c r="C38" s="34"/>
      <c r="D38" s="34"/>
      <c r="E38" s="35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35">
      <c r="A39" s="34"/>
      <c r="B39" s="34"/>
      <c r="C39" s="34"/>
      <c r="D39" s="34"/>
      <c r="E39" s="35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x14ac:dyDescent="0.35">
      <c r="A40" s="34"/>
      <c r="B40" s="34"/>
      <c r="C40" s="34"/>
      <c r="D40" s="34"/>
      <c r="E40" s="35"/>
      <c r="F40" s="34"/>
      <c r="G40" s="34"/>
      <c r="H40" s="34"/>
      <c r="I40" s="34"/>
      <c r="J40" s="40" t="s">
        <v>0</v>
      </c>
      <c r="K40" s="40" t="s">
        <v>150</v>
      </c>
      <c r="L40" s="40" t="s">
        <v>151</v>
      </c>
      <c r="M40" s="40" t="s">
        <v>152</v>
      </c>
      <c r="N40" s="34"/>
      <c r="O40" s="34"/>
    </row>
    <row r="41" spans="1:15" x14ac:dyDescent="0.35">
      <c r="A41" s="34"/>
      <c r="B41" s="34"/>
      <c r="C41" s="34"/>
      <c r="D41" s="34"/>
      <c r="E41" s="35"/>
      <c r="F41" s="34"/>
      <c r="G41" s="34"/>
      <c r="H41" s="34"/>
      <c r="I41" s="34"/>
      <c r="J41" s="46" t="s">
        <v>13</v>
      </c>
      <c r="K41" s="47">
        <f>+VLOOKUP(J41,Global[],104,FALSE)/24</f>
        <v>1.3888888888888888E-2</v>
      </c>
      <c r="L41" s="47">
        <f>+VLOOKUP(J41,Global[],105,FALSE)/24</f>
        <v>0.33333333333333331</v>
      </c>
      <c r="M41" s="47">
        <f t="shared" ref="M41:M55" si="1">+E15/24</f>
        <v>8.93311451099537E-2</v>
      </c>
      <c r="N41" s="34"/>
      <c r="O41" s="34"/>
    </row>
    <row r="42" spans="1:15" x14ac:dyDescent="0.35">
      <c r="A42" s="34"/>
      <c r="B42" s="34"/>
      <c r="C42" s="34"/>
      <c r="D42" s="34"/>
      <c r="E42" s="35"/>
      <c r="F42" s="34"/>
      <c r="G42" s="34"/>
      <c r="H42" s="34"/>
      <c r="I42" s="34"/>
      <c r="J42" s="46" t="s">
        <v>21</v>
      </c>
      <c r="K42" s="47">
        <f>+VLOOKUP(J42,Global[],104,FALSE)/24</f>
        <v>6.9444444444444441E-3</v>
      </c>
      <c r="L42" s="47">
        <f>+VLOOKUP(J42,Global[],105,FALSE)/24</f>
        <v>0.16666666666666666</v>
      </c>
      <c r="M42" s="47">
        <f t="shared" si="1"/>
        <v>5.3640981522817467E-2</v>
      </c>
      <c r="N42" s="34"/>
      <c r="O42" s="34"/>
    </row>
    <row r="43" spans="1:15" x14ac:dyDescent="0.35">
      <c r="A43" s="34"/>
      <c r="B43" s="34"/>
      <c r="C43" s="34"/>
      <c r="D43" s="34"/>
      <c r="E43" s="35"/>
      <c r="F43" s="34"/>
      <c r="G43" s="34"/>
      <c r="H43" s="34"/>
      <c r="I43" s="34"/>
      <c r="J43" s="46" t="s">
        <v>10</v>
      </c>
      <c r="K43" s="47">
        <f>+VLOOKUP(J43,Global[],104,FALSE)/24</f>
        <v>1.3888888888888888E-2</v>
      </c>
      <c r="L43" s="47">
        <f>+VLOOKUP(J43,Global[],105,FALSE)/24</f>
        <v>0.33333333333333331</v>
      </c>
      <c r="M43" s="47">
        <f t="shared" si="1"/>
        <v>0.10364076967592593</v>
      </c>
      <c r="N43" s="34"/>
      <c r="O43" s="34"/>
    </row>
    <row r="44" spans="1:15" x14ac:dyDescent="0.35">
      <c r="A44" s="34"/>
      <c r="B44" s="34"/>
      <c r="C44" s="34"/>
      <c r="D44" s="34"/>
      <c r="E44" s="35"/>
      <c r="F44" s="34"/>
      <c r="G44" s="34"/>
      <c r="H44" s="34"/>
      <c r="I44" s="34"/>
      <c r="J44" s="46" t="s">
        <v>22</v>
      </c>
      <c r="K44" s="47">
        <f>+VLOOKUP(J44,Global[],104,FALSE)/24</f>
        <v>3.125E-2</v>
      </c>
      <c r="L44" s="47">
        <f>+VLOOKUP(J44,Global[],105,FALSE)/24</f>
        <v>0.5</v>
      </c>
      <c r="M44" s="47">
        <f t="shared" si="1"/>
        <v>0.12845572916666667</v>
      </c>
      <c r="N44" s="34"/>
      <c r="O44" s="34"/>
    </row>
    <row r="45" spans="1:15" x14ac:dyDescent="0.35">
      <c r="A45" s="34"/>
      <c r="B45" s="34"/>
      <c r="C45" s="34"/>
      <c r="D45" s="34"/>
      <c r="E45" s="35"/>
      <c r="F45" s="34"/>
      <c r="G45" s="34"/>
      <c r="H45" s="34"/>
      <c r="I45" s="34"/>
      <c r="J45" s="46" t="s">
        <v>19</v>
      </c>
      <c r="K45" s="47">
        <f>+VLOOKUP(J45,Global[],104,FALSE)/24</f>
        <v>4.1666666666666664E-2</v>
      </c>
      <c r="L45" s="47">
        <f>+VLOOKUP(J45,Global[],105,FALSE)/24</f>
        <v>0.33333333333333331</v>
      </c>
      <c r="M45" s="47">
        <f t="shared" si="1"/>
        <v>0.11005183531746032</v>
      </c>
      <c r="N45" s="34"/>
      <c r="O45" s="34"/>
    </row>
    <row r="46" spans="1:15" x14ac:dyDescent="0.35">
      <c r="A46" s="34"/>
      <c r="B46" s="34"/>
      <c r="C46" s="34"/>
      <c r="D46" s="34"/>
      <c r="E46" s="35"/>
      <c r="F46" s="34"/>
      <c r="G46" s="34"/>
      <c r="H46" s="34"/>
      <c r="I46" s="34"/>
      <c r="J46" s="46" t="s">
        <v>16</v>
      </c>
      <c r="K46" s="47">
        <f>+VLOOKUP(J46,Global[],104,FALSE)/24</f>
        <v>2.0833333333333332E-2</v>
      </c>
      <c r="L46" s="47">
        <f>+VLOOKUP(J46,Global[],105,FALSE)/24</f>
        <v>0.5</v>
      </c>
      <c r="M46" s="47">
        <f t="shared" si="1"/>
        <v>0.14633034336419753</v>
      </c>
      <c r="N46" s="34"/>
      <c r="O46" s="34"/>
    </row>
    <row r="47" spans="1:15" x14ac:dyDescent="0.35">
      <c r="A47" s="34"/>
      <c r="B47" s="34"/>
      <c r="C47" s="34"/>
      <c r="D47" s="34"/>
      <c r="E47" s="35"/>
      <c r="F47" s="34"/>
      <c r="G47" s="34"/>
      <c r="H47" s="34"/>
      <c r="I47" s="34"/>
      <c r="J47" s="46" t="s">
        <v>8</v>
      </c>
      <c r="K47" s="47">
        <f>+VLOOKUP(J47,Global[],104,FALSE)/24</f>
        <v>1.3888888888888888E-2</v>
      </c>
      <c r="L47" s="47">
        <f>+VLOOKUP(J47,Global[],105,FALSE)/24</f>
        <v>0.33333333333333331</v>
      </c>
      <c r="M47" s="47">
        <f t="shared" si="1"/>
        <v>7.5715923652447101E-2</v>
      </c>
      <c r="N47" s="34"/>
      <c r="O47" s="34"/>
    </row>
    <row r="48" spans="1:15" x14ac:dyDescent="0.35">
      <c r="A48" s="34"/>
      <c r="B48" s="34"/>
      <c r="C48" s="34"/>
      <c r="D48" s="34"/>
      <c r="E48" s="35"/>
      <c r="F48" s="34"/>
      <c r="G48" s="34"/>
      <c r="H48" s="34"/>
      <c r="I48" s="34"/>
      <c r="J48" s="46" t="s">
        <v>9</v>
      </c>
      <c r="K48" s="47">
        <f>+VLOOKUP(J48,Global[],104,FALSE)/24</f>
        <v>1.3888888888888888E-2</v>
      </c>
      <c r="L48" s="47">
        <f>+VLOOKUP(J48,Global[],105,FALSE)/24</f>
        <v>0.33333333333333331</v>
      </c>
      <c r="M48" s="47">
        <f t="shared" si="1"/>
        <v>9.816736937830689E-2</v>
      </c>
      <c r="N48" s="34"/>
      <c r="O48" s="34"/>
    </row>
    <row r="49" spans="1:15" x14ac:dyDescent="0.35">
      <c r="A49" s="34"/>
      <c r="B49" s="34"/>
      <c r="C49" s="34"/>
      <c r="D49" s="34"/>
      <c r="E49" s="35"/>
      <c r="F49" s="34"/>
      <c r="G49" s="34"/>
      <c r="H49" s="34"/>
      <c r="I49" s="34"/>
      <c r="J49" s="46" t="s">
        <v>15</v>
      </c>
      <c r="K49" s="47">
        <f>+VLOOKUP(J49,Global[],104,FALSE)/24</f>
        <v>1.3888888888888888E-2</v>
      </c>
      <c r="L49" s="47">
        <f>+VLOOKUP(J49,Global[],105,FALSE)/24</f>
        <v>0.25</v>
      </c>
      <c r="M49" s="47">
        <f t="shared" si="1"/>
        <v>8.0416597773368612E-2</v>
      </c>
      <c r="N49" s="34"/>
      <c r="O49" s="34"/>
    </row>
    <row r="50" spans="1:15" x14ac:dyDescent="0.35">
      <c r="A50" s="34"/>
      <c r="B50" s="34"/>
      <c r="C50" s="34"/>
      <c r="D50" s="34"/>
      <c r="E50" s="35"/>
      <c r="F50" s="34"/>
      <c r="G50" s="34"/>
      <c r="H50" s="34"/>
      <c r="I50" s="34"/>
      <c r="J50" s="46" t="s">
        <v>17</v>
      </c>
      <c r="K50" s="47">
        <f>+VLOOKUP(J50,Global[],104,FALSE)/24</f>
        <v>1.0416666666666666E-2</v>
      </c>
      <c r="L50" s="47">
        <f>+VLOOKUP(J50,Global[],105,FALSE)/24</f>
        <v>0.33333333333333331</v>
      </c>
      <c r="M50" s="47">
        <f t="shared" si="1"/>
        <v>5.8089916087962969E-2</v>
      </c>
      <c r="N50" s="34"/>
      <c r="O50" s="34"/>
    </row>
    <row r="51" spans="1:15" x14ac:dyDescent="0.35">
      <c r="A51" s="34"/>
      <c r="B51" s="34"/>
      <c r="C51" s="34"/>
      <c r="D51" s="34"/>
      <c r="E51" s="35"/>
      <c r="F51" s="34"/>
      <c r="G51" s="34"/>
      <c r="H51" s="34"/>
      <c r="I51" s="34"/>
      <c r="J51" s="46" t="s">
        <v>11</v>
      </c>
      <c r="K51" s="47">
        <f>+VLOOKUP(J51,Global[],104,FALSE)/24</f>
        <v>1.3888888888888888E-2</v>
      </c>
      <c r="L51" s="47">
        <f>+VLOOKUP(J51,Global[],105,FALSE)/24</f>
        <v>0.33333333333333331</v>
      </c>
      <c r="M51" s="47">
        <f t="shared" si="1"/>
        <v>8.3668055555555565E-2</v>
      </c>
      <c r="N51" s="34"/>
      <c r="O51" s="34"/>
    </row>
    <row r="52" spans="1:15" x14ac:dyDescent="0.35">
      <c r="A52" s="34"/>
      <c r="B52" s="34"/>
      <c r="C52" s="34"/>
      <c r="D52" s="34"/>
      <c r="E52" s="35"/>
      <c r="F52" s="34"/>
      <c r="G52" s="34"/>
      <c r="H52" s="34"/>
      <c r="I52" s="34"/>
      <c r="J52" s="46" t="s">
        <v>20</v>
      </c>
      <c r="K52" s="47">
        <f>+VLOOKUP(J52,Global[],104,FALSE)/24</f>
        <v>2.0833333333333332E-2</v>
      </c>
      <c r="L52" s="47">
        <f>+VLOOKUP(J52,Global[],105,FALSE)/24</f>
        <v>0.33333333333333331</v>
      </c>
      <c r="M52" s="47">
        <f t="shared" si="1"/>
        <v>0.13484910300925926</v>
      </c>
      <c r="N52" s="34"/>
      <c r="O52" s="34"/>
    </row>
    <row r="53" spans="1:15" x14ac:dyDescent="0.35">
      <c r="A53" s="34"/>
      <c r="B53" s="34"/>
      <c r="C53" s="34"/>
      <c r="D53" s="34"/>
      <c r="E53" s="35"/>
      <c r="F53" s="34"/>
      <c r="G53" s="34"/>
      <c r="H53" s="34"/>
      <c r="I53" s="34"/>
      <c r="J53" s="46" t="s">
        <v>14</v>
      </c>
      <c r="K53" s="47">
        <f>+VLOOKUP(J53,Global[],104,FALSE)/24</f>
        <v>1.3888888888888888E-2</v>
      </c>
      <c r="L53" s="47">
        <f>+VLOOKUP(J53,Global[],105,FALSE)/24</f>
        <v>0.33333333333333331</v>
      </c>
      <c r="M53" s="47">
        <f t="shared" si="1"/>
        <v>7.9255131172839513E-2</v>
      </c>
      <c r="N53" s="34"/>
      <c r="O53" s="34"/>
    </row>
    <row r="54" spans="1:15" x14ac:dyDescent="0.35">
      <c r="A54" s="34"/>
      <c r="B54" s="34"/>
      <c r="C54" s="34"/>
      <c r="D54" s="34"/>
      <c r="E54" s="35"/>
      <c r="F54" s="34"/>
      <c r="G54" s="34"/>
      <c r="H54" s="34"/>
      <c r="I54" s="34"/>
      <c r="J54" s="46" t="s">
        <v>18</v>
      </c>
      <c r="K54" s="47">
        <f>+VLOOKUP(J54,Global[],104,FALSE)/24</f>
        <v>1.3888888888888888E-2</v>
      </c>
      <c r="L54" s="47">
        <f>+VLOOKUP(J54,Global[],105,FALSE)/24</f>
        <v>0.33333333333333331</v>
      </c>
      <c r="M54" s="47">
        <f t="shared" si="1"/>
        <v>7.8233134920634939E-2</v>
      </c>
      <c r="N54" s="34"/>
      <c r="O54" s="34"/>
    </row>
    <row r="55" spans="1:15" x14ac:dyDescent="0.35">
      <c r="A55" s="34"/>
      <c r="B55" s="34"/>
      <c r="C55" s="34"/>
      <c r="D55" s="34"/>
      <c r="E55" s="35"/>
      <c r="F55" s="34"/>
      <c r="G55" s="34"/>
      <c r="H55" s="34"/>
      <c r="I55" s="34"/>
      <c r="J55" s="46" t="s">
        <v>12</v>
      </c>
      <c r="K55" s="47">
        <f>+VLOOKUP(J55,Global[],104,FALSE)/24</f>
        <v>3.472222222222222E-3</v>
      </c>
      <c r="L55" s="47">
        <f>+VLOOKUP(J55,Global[],105,FALSE)/24</f>
        <v>0.25</v>
      </c>
      <c r="M55" s="47">
        <f t="shared" si="1"/>
        <v>5.0051757812500007E-2</v>
      </c>
      <c r="N55" s="34"/>
      <c r="O55" s="34"/>
    </row>
    <row r="56" spans="1:15" x14ac:dyDescent="0.35">
      <c r="A56" s="34"/>
      <c r="B56" s="34"/>
      <c r="C56" s="34"/>
      <c r="D56" s="34"/>
      <c r="E56" s="35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1:15" x14ac:dyDescent="0.35">
      <c r="A57" s="34"/>
      <c r="B57" s="34"/>
      <c r="C57" s="34"/>
      <c r="D57" s="34"/>
      <c r="E57" s="35"/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1:15" x14ac:dyDescent="0.35">
      <c r="A58" s="34"/>
      <c r="B58" s="34"/>
      <c r="C58" s="34"/>
      <c r="D58" s="34"/>
      <c r="E58" s="35"/>
      <c r="F58" s="34"/>
      <c r="G58" s="34"/>
      <c r="H58" s="34"/>
      <c r="I58" s="34"/>
      <c r="J58" s="34"/>
      <c r="K58" s="34"/>
      <c r="L58" s="34"/>
      <c r="M58" s="34"/>
      <c r="N58" s="34"/>
      <c r="O58" s="34"/>
    </row>
    <row r="59" spans="1:15" x14ac:dyDescent="0.35">
      <c r="A59" s="34"/>
      <c r="B59" s="34"/>
      <c r="C59" s="34"/>
      <c r="D59" s="34"/>
      <c r="E59" s="35"/>
      <c r="F59" s="34"/>
      <c r="G59" s="34"/>
      <c r="H59" s="34"/>
      <c r="I59" s="34"/>
      <c r="J59" s="34"/>
      <c r="K59" s="34"/>
      <c r="L59" s="34"/>
      <c r="M59" s="34"/>
      <c r="N59" s="34"/>
      <c r="O59" s="34"/>
    </row>
    <row r="60" spans="1:15" x14ac:dyDescent="0.35">
      <c r="A60" s="34"/>
      <c r="B60" s="34"/>
      <c r="C60" s="34"/>
      <c r="D60" s="34"/>
      <c r="E60" s="35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x14ac:dyDescent="0.35">
      <c r="A61" s="34"/>
      <c r="B61" s="34"/>
      <c r="C61" s="34"/>
      <c r="D61" s="34"/>
      <c r="E61" s="35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x14ac:dyDescent="0.35">
      <c r="A62" s="34"/>
      <c r="B62" s="34"/>
      <c r="C62" s="34"/>
      <c r="D62" s="34"/>
      <c r="E62" s="35"/>
      <c r="F62" s="34"/>
      <c r="G62" s="34"/>
      <c r="H62" s="34"/>
      <c r="I62" s="34"/>
      <c r="J62" s="34"/>
      <c r="K62" s="34"/>
      <c r="L62" s="34"/>
      <c r="M62" s="34"/>
      <c r="N62" s="34"/>
      <c r="O62" s="34"/>
    </row>
    <row r="63" spans="1:15" x14ac:dyDescent="0.35">
      <c r="A63" s="34"/>
      <c r="B63" s="34"/>
      <c r="C63" s="34"/>
      <c r="D63" s="34"/>
      <c r="E63" s="35"/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1:15" x14ac:dyDescent="0.35">
      <c r="A64" s="34"/>
      <c r="B64" s="34"/>
      <c r="C64" s="34"/>
      <c r="D64" s="34"/>
      <c r="E64" s="35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1:15" x14ac:dyDescent="0.35">
      <c r="A65" s="34"/>
      <c r="B65" s="34"/>
      <c r="C65" s="34"/>
      <c r="D65" s="34"/>
      <c r="E65" s="35"/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1:15" x14ac:dyDescent="0.35">
      <c r="A66" s="34"/>
      <c r="B66" s="34"/>
      <c r="C66" s="34"/>
      <c r="D66" s="34"/>
      <c r="E66" s="35"/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1:15" x14ac:dyDescent="0.35">
      <c r="A67" s="34"/>
      <c r="B67" s="34"/>
      <c r="C67" s="34"/>
      <c r="D67" s="34"/>
      <c r="E67" s="35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1:15" x14ac:dyDescent="0.35">
      <c r="A68" s="34"/>
      <c r="B68" s="34"/>
      <c r="C68" s="34"/>
      <c r="D68" s="34"/>
      <c r="E68" s="35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 x14ac:dyDescent="0.35">
      <c r="A69" s="34"/>
      <c r="B69" s="34"/>
      <c r="C69" s="34"/>
      <c r="D69" s="34"/>
      <c r="E69" s="35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1:15" x14ac:dyDescent="0.35">
      <c r="A70" s="34"/>
      <c r="B70" s="34"/>
      <c r="C70" s="34"/>
      <c r="D70" s="34"/>
      <c r="E70" s="35"/>
      <c r="F70" s="34"/>
      <c r="G70" s="34"/>
      <c r="H70" s="34"/>
      <c r="I70" s="34"/>
      <c r="J70" s="34"/>
      <c r="K70" s="34"/>
      <c r="L70" s="34"/>
      <c r="M70" s="34"/>
      <c r="N70" s="34"/>
      <c r="O70" s="34"/>
    </row>
    <row r="71" spans="1:15" x14ac:dyDescent="0.35">
      <c r="A71" s="34"/>
      <c r="B71" s="34"/>
      <c r="C71" s="34"/>
      <c r="D71" s="34"/>
      <c r="E71" s="35"/>
      <c r="F71" s="34"/>
      <c r="G71" s="34"/>
      <c r="H71" s="34"/>
      <c r="I71" s="34"/>
      <c r="J71" s="34"/>
      <c r="K71" s="34"/>
      <c r="L71" s="34"/>
      <c r="M71" s="34"/>
      <c r="N71" s="34"/>
      <c r="O71" s="34"/>
    </row>
    <row r="72" spans="1:15" x14ac:dyDescent="0.35">
      <c r="A72" s="34"/>
      <c r="B72" s="34"/>
      <c r="C72" s="34"/>
      <c r="D72" s="34"/>
      <c r="E72" s="35"/>
      <c r="F72" s="34"/>
      <c r="G72" s="34"/>
      <c r="H72" s="34"/>
      <c r="I72" s="34"/>
      <c r="J72" s="34"/>
      <c r="K72" s="34"/>
      <c r="L72" s="34"/>
      <c r="M72" s="34"/>
      <c r="N72" s="34"/>
      <c r="O72" s="34"/>
    </row>
    <row r="73" spans="1:15" x14ac:dyDescent="0.35">
      <c r="A73" s="34"/>
      <c r="B73" s="34"/>
      <c r="C73" s="34"/>
      <c r="D73" s="34"/>
      <c r="E73" s="35"/>
      <c r="F73" s="34"/>
      <c r="G73" s="34"/>
      <c r="H73" s="34"/>
      <c r="I73" s="34"/>
      <c r="J73" s="34"/>
      <c r="K73" s="34"/>
      <c r="L73" s="34"/>
      <c r="M73" s="34"/>
      <c r="N73" s="34"/>
      <c r="O73" s="34"/>
    </row>
    <row r="74" spans="1:15" x14ac:dyDescent="0.35">
      <c r="A74" s="34"/>
      <c r="B74" s="34"/>
      <c r="C74" s="34"/>
      <c r="D74" s="34"/>
      <c r="E74" s="35"/>
      <c r="F74" s="34"/>
      <c r="G74" s="34"/>
      <c r="H74" s="34"/>
      <c r="I74" s="34"/>
      <c r="J74" s="34"/>
      <c r="K74" s="34"/>
      <c r="L74" s="34"/>
      <c r="M74" s="34"/>
      <c r="N74" s="34"/>
      <c r="O74" s="34"/>
    </row>
    <row r="75" spans="1:15" x14ac:dyDescent="0.35">
      <c r="A75" s="34"/>
      <c r="B75" s="34"/>
      <c r="C75" s="34"/>
      <c r="D75" s="34"/>
      <c r="E75" s="35"/>
      <c r="F75" s="34"/>
      <c r="G75" s="34"/>
      <c r="H75" s="34"/>
      <c r="I75" s="34"/>
      <c r="J75" s="34"/>
      <c r="K75" s="34"/>
      <c r="L75" s="34"/>
      <c r="M75" s="34"/>
      <c r="N75" s="34"/>
      <c r="O75" s="34"/>
    </row>
    <row r="76" spans="1:15" x14ac:dyDescent="0.35">
      <c r="A76" s="34"/>
      <c r="B76" s="34"/>
      <c r="C76" s="34"/>
      <c r="D76" s="34"/>
      <c r="E76" s="35"/>
      <c r="F76" s="34"/>
      <c r="G76" s="34"/>
      <c r="H76" s="34"/>
      <c r="I76" s="34"/>
      <c r="J76" s="34"/>
      <c r="K76" s="34"/>
      <c r="L76" s="34"/>
      <c r="M76" s="34"/>
      <c r="N76" s="34"/>
      <c r="O76" s="34"/>
    </row>
    <row r="77" spans="1:15" x14ac:dyDescent="0.35">
      <c r="A77" s="34"/>
      <c r="B77" s="34"/>
      <c r="C77" s="34"/>
      <c r="D77" s="34"/>
      <c r="E77" s="35"/>
      <c r="F77" s="34"/>
      <c r="G77" s="34"/>
      <c r="H77" s="34"/>
      <c r="I77" s="34"/>
      <c r="J77" s="34"/>
      <c r="K77" s="34"/>
      <c r="L77" s="34"/>
      <c r="M77" s="34"/>
      <c r="N77" s="34"/>
      <c r="O77" s="34"/>
    </row>
    <row r="78" spans="1:15" x14ac:dyDescent="0.35">
      <c r="A78" s="34"/>
      <c r="B78" s="34"/>
      <c r="C78" s="34"/>
      <c r="D78" s="34"/>
      <c r="E78" s="35"/>
      <c r="F78" s="34"/>
      <c r="G78" s="34"/>
      <c r="H78" s="34"/>
      <c r="I78" s="34"/>
      <c r="J78" s="34"/>
      <c r="K78" s="34"/>
      <c r="L78" s="34"/>
      <c r="M78" s="34"/>
      <c r="N78" s="34"/>
      <c r="O78" s="34"/>
    </row>
    <row r="79" spans="1:15" x14ac:dyDescent="0.35">
      <c r="A79" s="34"/>
      <c r="B79" s="34"/>
      <c r="C79" s="34"/>
      <c r="D79" s="34"/>
      <c r="E79" s="35"/>
      <c r="F79" s="34"/>
      <c r="G79" s="34"/>
      <c r="H79" s="34"/>
      <c r="I79" s="34"/>
      <c r="J79" s="34"/>
      <c r="K79" s="34"/>
      <c r="L79" s="34"/>
      <c r="M79" s="34"/>
      <c r="N79" s="34"/>
      <c r="O79" s="34"/>
    </row>
    <row r="80" spans="1:15" x14ac:dyDescent="0.35">
      <c r="A80" s="34"/>
      <c r="B80" s="34"/>
      <c r="C80" s="34"/>
      <c r="D80" s="34"/>
      <c r="E80" s="35"/>
      <c r="F80" s="34"/>
      <c r="G80" s="34"/>
      <c r="H80" s="34"/>
      <c r="I80" s="34"/>
      <c r="J80" s="34"/>
      <c r="K80" s="34"/>
      <c r="L80" s="34"/>
      <c r="M80" s="34"/>
      <c r="N80" s="34"/>
      <c r="O80" s="34"/>
    </row>
    <row r="81" spans="1:15" x14ac:dyDescent="0.35">
      <c r="A81" s="34"/>
      <c r="B81" s="34"/>
      <c r="C81" s="34"/>
      <c r="D81" s="34"/>
      <c r="E81" s="35"/>
      <c r="F81" s="34"/>
      <c r="G81" s="34"/>
      <c r="H81" s="34"/>
      <c r="I81" s="34"/>
      <c r="J81" s="34"/>
      <c r="K81" s="34"/>
      <c r="L81" s="34"/>
      <c r="M81" s="34"/>
      <c r="N81" s="34"/>
      <c r="O81" s="34"/>
    </row>
    <row r="82" spans="1:15" x14ac:dyDescent="0.35">
      <c r="A82" s="34"/>
      <c r="B82" s="34"/>
      <c r="C82" s="34"/>
      <c r="D82" s="34"/>
      <c r="E82" s="35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15" x14ac:dyDescent="0.35">
      <c r="A83" s="34"/>
      <c r="B83" s="34"/>
      <c r="C83" s="34"/>
      <c r="D83" s="34"/>
      <c r="E83" s="35"/>
      <c r="F83" s="34"/>
      <c r="G83" s="34"/>
      <c r="H83" s="34"/>
      <c r="I83" s="34"/>
      <c r="J83" s="34"/>
      <c r="K83" s="34"/>
      <c r="L83" s="34"/>
      <c r="M83" s="34"/>
      <c r="N83" s="34"/>
      <c r="O83" s="34"/>
    </row>
    <row r="84" spans="1:15" x14ac:dyDescent="0.35">
      <c r="A84" s="34"/>
      <c r="B84" s="34"/>
      <c r="C84" s="34"/>
      <c r="D84" s="34"/>
      <c r="E84" s="35"/>
      <c r="F84" s="34"/>
      <c r="G84" s="34"/>
      <c r="H84" s="34"/>
      <c r="I84" s="34"/>
      <c r="J84" s="34"/>
      <c r="K84" s="34"/>
      <c r="L84" s="34"/>
      <c r="M84" s="34"/>
      <c r="N84" s="34"/>
      <c r="O84" s="34"/>
    </row>
    <row r="85" spans="1:15" x14ac:dyDescent="0.35">
      <c r="A85" s="34"/>
      <c r="B85" s="34"/>
      <c r="C85" s="34"/>
      <c r="D85" s="34"/>
      <c r="E85" s="35"/>
      <c r="F85" s="34"/>
      <c r="G85" s="34"/>
      <c r="H85" s="34"/>
      <c r="I85" s="34"/>
      <c r="J85" s="34"/>
      <c r="K85" s="34"/>
      <c r="L85" s="34"/>
      <c r="M85" s="34"/>
      <c r="N85" s="34"/>
      <c r="O85" s="34"/>
    </row>
    <row r="86" spans="1:15" x14ac:dyDescent="0.35">
      <c r="A86" s="34"/>
      <c r="B86" s="34"/>
      <c r="C86" s="34"/>
      <c r="D86" s="34"/>
      <c r="E86" s="35"/>
      <c r="F86" s="34"/>
      <c r="G86" s="34"/>
      <c r="H86" s="34"/>
      <c r="I86" s="34"/>
      <c r="J86" s="34"/>
      <c r="K86" s="34"/>
      <c r="L86" s="34"/>
      <c r="M86" s="34"/>
      <c r="N86" s="34"/>
      <c r="O86" s="34"/>
    </row>
    <row r="87" spans="1:15" x14ac:dyDescent="0.35">
      <c r="A87" s="34"/>
      <c r="B87" s="34"/>
      <c r="C87" s="34"/>
      <c r="D87" s="34"/>
      <c r="E87" s="35"/>
      <c r="F87" s="34"/>
      <c r="G87" s="34"/>
      <c r="H87" s="34"/>
      <c r="I87" s="34"/>
      <c r="J87" s="34"/>
      <c r="K87" s="34"/>
      <c r="L87" s="34"/>
      <c r="M87" s="34"/>
      <c r="N87" s="34"/>
      <c r="O87" s="34"/>
    </row>
    <row r="88" spans="1:15" x14ac:dyDescent="0.35">
      <c r="A88" s="34"/>
      <c r="B88" s="34"/>
      <c r="C88" s="34"/>
      <c r="D88" s="34"/>
      <c r="E88" s="35"/>
      <c r="F88" s="34"/>
      <c r="G88" s="34"/>
      <c r="H88" s="34"/>
      <c r="I88" s="34"/>
      <c r="J88" s="34"/>
      <c r="K88" s="34"/>
      <c r="L88" s="34"/>
      <c r="M88" s="34"/>
      <c r="N88" s="34"/>
      <c r="O88" s="34"/>
    </row>
    <row r="89" spans="1:15" x14ac:dyDescent="0.35">
      <c r="A89" s="34"/>
      <c r="B89" s="34"/>
      <c r="C89" s="34"/>
      <c r="D89" s="34"/>
      <c r="E89" s="35"/>
      <c r="F89" s="34"/>
      <c r="G89" s="34"/>
      <c r="H89" s="34"/>
      <c r="I89" s="34"/>
      <c r="J89" s="34"/>
      <c r="K89" s="34"/>
      <c r="L89" s="34"/>
      <c r="M89" s="34"/>
      <c r="N89" s="34"/>
      <c r="O89" s="34"/>
    </row>
    <row r="90" spans="1:15" x14ac:dyDescent="0.35">
      <c r="A90" s="34"/>
      <c r="B90" s="34"/>
      <c r="C90" s="34"/>
      <c r="D90" s="34"/>
      <c r="E90" s="35"/>
      <c r="F90" s="34"/>
      <c r="G90" s="34"/>
      <c r="H90" s="34"/>
      <c r="I90" s="34"/>
      <c r="J90" s="34"/>
      <c r="K90" s="34"/>
      <c r="L90" s="34"/>
      <c r="M90" s="34"/>
      <c r="N90" s="34"/>
      <c r="O90" s="34"/>
    </row>
    <row r="91" spans="1:15" x14ac:dyDescent="0.35">
      <c r="A91" s="34"/>
      <c r="B91" s="34"/>
      <c r="C91" s="34"/>
      <c r="D91" s="34"/>
      <c r="E91" s="35"/>
      <c r="F91" s="34"/>
      <c r="G91" s="34"/>
      <c r="H91" s="34"/>
      <c r="I91" s="34"/>
      <c r="J91" s="34"/>
      <c r="K91" s="34"/>
      <c r="L91" s="34"/>
      <c r="M91" s="34"/>
      <c r="N91" s="34"/>
      <c r="O91" s="34"/>
    </row>
    <row r="92" spans="1:15" x14ac:dyDescent="0.35">
      <c r="A92" s="34"/>
      <c r="B92" s="34"/>
      <c r="C92" s="34"/>
      <c r="D92" s="34"/>
      <c r="E92" s="35"/>
      <c r="F92" s="34"/>
      <c r="G92" s="34"/>
      <c r="H92" s="34"/>
      <c r="I92" s="34"/>
      <c r="J92" s="34"/>
      <c r="K92" s="34"/>
      <c r="L92" s="34"/>
      <c r="M92" s="34"/>
      <c r="N92" s="34"/>
      <c r="O92" s="34"/>
    </row>
    <row r="93" spans="1:15" x14ac:dyDescent="0.35">
      <c r="A93" s="34"/>
      <c r="B93" s="34"/>
      <c r="C93" s="34"/>
      <c r="D93" s="34"/>
      <c r="E93" s="35"/>
      <c r="F93" s="34"/>
      <c r="G93" s="34"/>
      <c r="H93" s="34"/>
      <c r="I93" s="34"/>
      <c r="J93" s="34"/>
      <c r="K93" s="34"/>
      <c r="L93" s="34"/>
      <c r="M93" s="34"/>
      <c r="N93" s="34"/>
      <c r="O93" s="34"/>
    </row>
    <row r="94" spans="1:15" x14ac:dyDescent="0.35">
      <c r="A94" s="34"/>
      <c r="B94" s="34"/>
      <c r="C94" s="34"/>
      <c r="D94" s="34"/>
      <c r="E94" s="35"/>
      <c r="F94" s="34"/>
      <c r="G94" s="34"/>
      <c r="H94" s="34"/>
      <c r="I94" s="34"/>
      <c r="J94" s="34"/>
      <c r="K94" s="34"/>
      <c r="L94" s="34"/>
      <c r="M94" s="34"/>
      <c r="N94" s="34"/>
      <c r="O94" s="34"/>
    </row>
    <row r="95" spans="1:15" x14ac:dyDescent="0.35">
      <c r="A95" s="34"/>
      <c r="B95" s="34"/>
      <c r="C95" s="34"/>
      <c r="D95" s="34"/>
      <c r="E95" s="35"/>
      <c r="F95" s="34"/>
      <c r="G95" s="34"/>
      <c r="H95" s="34"/>
      <c r="I95" s="34"/>
      <c r="J95" s="34"/>
      <c r="K95" s="34"/>
      <c r="L95" s="34"/>
      <c r="M95" s="34"/>
      <c r="N95" s="34"/>
      <c r="O95" s="34"/>
    </row>
    <row r="96" spans="1:15" x14ac:dyDescent="0.35">
      <c r="A96" s="34"/>
      <c r="B96" s="34"/>
      <c r="C96" s="34"/>
      <c r="D96" s="34"/>
      <c r="E96" s="35"/>
      <c r="F96" s="34"/>
      <c r="G96" s="34"/>
      <c r="H96" s="34"/>
      <c r="I96" s="34"/>
      <c r="J96" s="34"/>
      <c r="K96" s="34"/>
      <c r="L96" s="34"/>
      <c r="M96" s="34"/>
      <c r="N96" s="34"/>
      <c r="O96" s="34"/>
    </row>
    <row r="97" spans="1:15" x14ac:dyDescent="0.35">
      <c r="A97" s="34"/>
      <c r="B97" s="34"/>
      <c r="C97" s="34"/>
      <c r="D97" s="34"/>
      <c r="E97" s="35"/>
      <c r="F97" s="34"/>
      <c r="G97" s="34"/>
      <c r="H97" s="34"/>
      <c r="I97" s="34"/>
      <c r="J97" s="34"/>
      <c r="K97" s="34"/>
      <c r="L97" s="34"/>
      <c r="M97" s="34"/>
      <c r="N97" s="34"/>
      <c r="O97" s="34"/>
    </row>
    <row r="98" spans="1:15" x14ac:dyDescent="0.35">
      <c r="A98" s="34"/>
      <c r="B98" s="34"/>
      <c r="C98" s="34"/>
      <c r="D98" s="34"/>
      <c r="E98" s="35"/>
      <c r="F98" s="34"/>
      <c r="G98" s="34"/>
      <c r="H98" s="34"/>
      <c r="I98" s="34"/>
      <c r="J98" s="34"/>
      <c r="K98" s="34"/>
      <c r="L98" s="34"/>
      <c r="M98" s="34"/>
      <c r="N98" s="34"/>
      <c r="O98" s="34"/>
    </row>
    <row r="99" spans="1:15" x14ac:dyDescent="0.35">
      <c r="A99" s="34"/>
      <c r="B99" s="34"/>
      <c r="C99" s="34"/>
      <c r="D99" s="34"/>
      <c r="E99" s="35"/>
      <c r="F99" s="34"/>
      <c r="G99" s="34"/>
      <c r="H99" s="34"/>
      <c r="I99" s="34"/>
      <c r="J99" s="34"/>
      <c r="K99" s="34"/>
      <c r="L99" s="34"/>
      <c r="M99" s="34"/>
      <c r="N99" s="34"/>
      <c r="O99" s="34"/>
    </row>
    <row r="100" spans="1:15" x14ac:dyDescent="0.35">
      <c r="A100" s="34"/>
      <c r="B100" s="34"/>
      <c r="C100" s="34"/>
      <c r="D100" s="34"/>
      <c r="E100" s="35"/>
      <c r="F100" s="34"/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x14ac:dyDescent="0.35">
      <c r="A101" s="34"/>
      <c r="B101" s="34"/>
      <c r="C101" s="34"/>
      <c r="D101" s="34"/>
      <c r="E101" s="35"/>
      <c r="F101" s="34"/>
      <c r="G101" s="34"/>
      <c r="H101" s="34"/>
      <c r="I101" s="34"/>
      <c r="J101" s="34"/>
      <c r="K101" s="34"/>
      <c r="L101" s="34"/>
      <c r="M101" s="34"/>
      <c r="N101" s="34"/>
      <c r="O101" s="34"/>
    </row>
  </sheetData>
  <mergeCells count="2">
    <mergeCell ref="K2:N4"/>
    <mergeCell ref="C3:J4"/>
  </mergeCells>
  <conditionalFormatting sqref="D15:D29">
    <cfRule type="expression" dxfId="24" priority="2">
      <formula>C15&gt;E15</formula>
    </cfRule>
    <cfRule type="expression" dxfId="23" priority="3">
      <formula>C15&lt;=E15</formula>
    </cfRule>
  </conditionalFormatting>
  <conditionalFormatting sqref="D15:D29">
    <cfRule type="expression" dxfId="22" priority="1">
      <formula>C15="NA"</formula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17A748A0B314796C68993C19637DB" ma:contentTypeVersion="15" ma:contentTypeDescription="Create a new document." ma:contentTypeScope="" ma:versionID="4d3f0b0e1ae699047795307c3a654602">
  <xsd:schema xmlns:xsd="http://www.w3.org/2001/XMLSchema" xmlns:xs="http://www.w3.org/2001/XMLSchema" xmlns:p="http://schemas.microsoft.com/office/2006/metadata/properties" xmlns:ns3="51a5d90f-8c04-4479-a755-8a1b3a23f939" xmlns:ns4="8026ecde-29b4-4bce-9fa5-83ee6ce75e25" targetNamespace="http://schemas.microsoft.com/office/2006/metadata/properties" ma:root="true" ma:fieldsID="cf4a3acd4152e4f343f66119d4aae29e" ns3:_="" ns4:_="">
    <xsd:import namespace="51a5d90f-8c04-4479-a755-8a1b3a23f939"/>
    <xsd:import namespace="8026ecde-29b4-4bce-9fa5-83ee6ce75e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5d90f-8c04-4479-a755-8a1b3a23f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6ecde-29b4-4bce-9fa5-83ee6ce75e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a5d90f-8c04-4479-a755-8a1b3a23f939" xsi:nil="true"/>
  </documentManagement>
</p:properties>
</file>

<file path=customXml/itemProps1.xml><?xml version="1.0" encoding="utf-8"?>
<ds:datastoreItem xmlns:ds="http://schemas.openxmlformats.org/officeDocument/2006/customXml" ds:itemID="{09E2C3EB-01DE-4492-99A2-E25E5A16F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a5d90f-8c04-4479-a755-8a1b3a23f939"/>
    <ds:schemaRef ds:uri="8026ecde-29b4-4bce-9fa5-83ee6ce75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3E2009-868C-472C-8767-50B00225BE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AA62F3-CCCE-4FA2-A457-0D888A32C63F}">
  <ds:schemaRefs>
    <ds:schemaRef ds:uri="51a5d90f-8c04-4479-a755-8a1b3a23f93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8026ecde-29b4-4bce-9fa5-83ee6ce75e2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Base de datos promedios</vt:lpstr>
      <vt:lpstr>Tiempos (horas) Consolidado</vt:lpstr>
      <vt:lpstr>Captura de tiempos</vt:lpstr>
      <vt:lpstr>Gráficos</vt:lpstr>
      <vt:lpstr>Resumen Ejecutivo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Maximo Valverde Villalobos</dc:creator>
  <cp:lastModifiedBy>Maximo Valverde Villalobos</cp:lastModifiedBy>
  <dcterms:created xsi:type="dcterms:W3CDTF">2024-06-04T17:03:36Z</dcterms:created>
  <dcterms:modified xsi:type="dcterms:W3CDTF">2026-04-20T19:11:50Z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0x01010041017A748A0B314796C68993C19637DB</vt:lpwstr>
  </property>
</Properties>
</file>